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OneDrive\GoogleDrive\四種委員会\2024\4種大会\"/>
    </mc:Choice>
  </mc:AlternateContent>
  <xr:revisionPtr revIDLastSave="0" documentId="13_ncr:1_{BB515ABE-753C-4D18-8341-CE8F0BDD58B5}" xr6:coauthVersionLast="47" xr6:coauthVersionMax="47" xr10:uidLastSave="{00000000-0000-0000-0000-000000000000}"/>
  <bookViews>
    <workbookView xWindow="8370" yWindow="1245" windowWidth="16185" windowHeight="19260" xr2:uid="{00000000-000D-0000-FFFF-FFFF00000000}"/>
  </bookViews>
  <sheets>
    <sheet name="心心カップ" sheetId="5" r:id="rId1"/>
    <sheet name="Sheet1" sheetId="6" r:id="rId2"/>
  </sheets>
  <definedNames>
    <definedName name="_xlnm.Print_Area" localSheetId="0">心心カップ!$A$1:$AJ$132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6" i="5" l="1"/>
  <c r="A84" i="5"/>
  <c r="A76" i="5"/>
  <c r="A74" i="5"/>
  <c r="A68" i="5"/>
  <c r="A66" i="5"/>
  <c r="A64" i="5"/>
  <c r="A58" i="5"/>
  <c r="A56" i="5"/>
  <c r="A54" i="5"/>
  <c r="M63" i="5" l="1"/>
  <c r="Q63" i="5"/>
  <c r="I63" i="5"/>
  <c r="O91" i="5"/>
  <c r="M91" i="5"/>
  <c r="M90" i="5" s="1"/>
  <c r="K91" i="5"/>
  <c r="I91" i="5"/>
  <c r="I90" i="5" s="1"/>
  <c r="G91" i="5"/>
  <c r="E91" i="5"/>
  <c r="K89" i="5"/>
  <c r="I89" i="5"/>
  <c r="I88" i="5" s="1"/>
  <c r="G89" i="5"/>
  <c r="E89" i="5"/>
  <c r="AP84" i="5"/>
  <c r="U84" i="5" s="1"/>
  <c r="Q88" i="5"/>
  <c r="G87" i="5"/>
  <c r="E87" i="5"/>
  <c r="AC86" i="5" s="1"/>
  <c r="Q86" i="5"/>
  <c r="M86" i="5"/>
  <c r="Q84" i="5"/>
  <c r="M84" i="5"/>
  <c r="I84" i="5"/>
  <c r="Q83" i="5"/>
  <c r="M83" i="5"/>
  <c r="I83" i="5"/>
  <c r="E83" i="5"/>
  <c r="O81" i="5"/>
  <c r="M81" i="5"/>
  <c r="M80" i="5" s="1"/>
  <c r="K81" i="5"/>
  <c r="I81" i="5"/>
  <c r="I80" i="5" s="1"/>
  <c r="G81" i="5"/>
  <c r="E81" i="5"/>
  <c r="E80" i="5"/>
  <c r="K79" i="5"/>
  <c r="I79" i="5"/>
  <c r="I78" i="5" s="1"/>
  <c r="G79" i="5"/>
  <c r="E78" i="5" s="1"/>
  <c r="E79" i="5"/>
  <c r="Q78" i="5"/>
  <c r="G77" i="5"/>
  <c r="E76" i="5" s="1"/>
  <c r="E77" i="5"/>
  <c r="Q76" i="5"/>
  <c r="M76" i="5"/>
  <c r="AP74" i="5"/>
  <c r="W74" i="5" s="1"/>
  <c r="Q74" i="5"/>
  <c r="M74" i="5"/>
  <c r="I74" i="5"/>
  <c r="Q73" i="5"/>
  <c r="M73" i="5"/>
  <c r="I73" i="5"/>
  <c r="E73" i="5"/>
  <c r="O71" i="5"/>
  <c r="M71" i="5"/>
  <c r="M70" i="5" s="1"/>
  <c r="K71" i="5"/>
  <c r="I71" i="5"/>
  <c r="I70" i="5"/>
  <c r="G71" i="5"/>
  <c r="E70" i="5" s="1"/>
  <c r="E71" i="5"/>
  <c r="K69" i="5"/>
  <c r="I68" i="5" s="1"/>
  <c r="I69" i="5"/>
  <c r="G69" i="5"/>
  <c r="E69" i="5"/>
  <c r="E68" i="5"/>
  <c r="Q68" i="5"/>
  <c r="G67" i="5"/>
  <c r="E67" i="5"/>
  <c r="Q66" i="5"/>
  <c r="M66" i="5"/>
  <c r="E66" i="5"/>
  <c r="AP64" i="5"/>
  <c r="W64" i="5" s="1"/>
  <c r="Q64" i="5"/>
  <c r="M64" i="5"/>
  <c r="I64" i="5"/>
  <c r="E63" i="5"/>
  <c r="O61" i="5"/>
  <c r="M61" i="5"/>
  <c r="M60" i="5"/>
  <c r="K61" i="5"/>
  <c r="I61" i="5"/>
  <c r="I60" i="5" s="1"/>
  <c r="G61" i="5"/>
  <c r="AE60" i="5" s="1"/>
  <c r="E61" i="5"/>
  <c r="E60" i="5" s="1"/>
  <c r="K59" i="5"/>
  <c r="I59" i="5"/>
  <c r="I58" i="5"/>
  <c r="G59" i="5"/>
  <c r="E58" i="5" s="1"/>
  <c r="E59" i="5"/>
  <c r="Q58" i="5"/>
  <c r="G57" i="5"/>
  <c r="E57" i="5"/>
  <c r="E56" i="5"/>
  <c r="Q56" i="5"/>
  <c r="M56" i="5"/>
  <c r="AP54" i="5"/>
  <c r="Q54" i="5"/>
  <c r="M54" i="5"/>
  <c r="I54" i="5"/>
  <c r="Q53" i="5"/>
  <c r="M53" i="5"/>
  <c r="I53" i="5"/>
  <c r="E53" i="5"/>
  <c r="AE86" i="5"/>
  <c r="AG70" i="5" l="1"/>
  <c r="AC70" i="5"/>
  <c r="AE64" i="5"/>
  <c r="AC68" i="5"/>
  <c r="AE70" i="5"/>
  <c r="AG86" i="5"/>
  <c r="AC88" i="5"/>
  <c r="AE88" i="5"/>
  <c r="AG88" i="5" s="1"/>
  <c r="AC90" i="5"/>
  <c r="AE90" i="5"/>
  <c r="AG90" i="5" s="1"/>
  <c r="AC84" i="5"/>
  <c r="AE84" i="5"/>
  <c r="AG84" i="5" s="1"/>
  <c r="W84" i="5"/>
  <c r="Y84" i="5"/>
  <c r="AA84" i="5" s="1"/>
  <c r="AQ84" i="5" s="1"/>
  <c r="AE80" i="5"/>
  <c r="AC76" i="5"/>
  <c r="Y74" i="5"/>
  <c r="AC78" i="5"/>
  <c r="U80" i="5"/>
  <c r="AE76" i="5"/>
  <c r="AG76" i="5" s="1"/>
  <c r="AE78" i="5"/>
  <c r="AG78" i="5" s="1"/>
  <c r="Y64" i="5"/>
  <c r="AC64" i="5"/>
  <c r="AG64" i="5" s="1"/>
  <c r="AE66" i="5"/>
  <c r="W66" i="5"/>
  <c r="AE58" i="5"/>
  <c r="AE54" i="5"/>
  <c r="W54" i="5"/>
  <c r="U54" i="5"/>
  <c r="AE56" i="5"/>
  <c r="AC58" i="5"/>
  <c r="AG58" i="5" s="1"/>
  <c r="AC56" i="5"/>
  <c r="AC60" i="5"/>
  <c r="AG60" i="5" s="1"/>
  <c r="W56" i="5"/>
  <c r="AC54" i="5"/>
  <c r="AG54" i="5" s="1"/>
  <c r="Y56" i="5"/>
  <c r="U56" i="5"/>
  <c r="AA56" i="5" s="1"/>
  <c r="Y54" i="5"/>
  <c r="W60" i="5"/>
  <c r="U60" i="5"/>
  <c r="Y60" i="5"/>
  <c r="U70" i="5"/>
  <c r="Y70" i="5"/>
  <c r="W70" i="5"/>
  <c r="AG80" i="5"/>
  <c r="U58" i="5"/>
  <c r="W58" i="5"/>
  <c r="Y58" i="5"/>
  <c r="W76" i="5"/>
  <c r="Y76" i="5"/>
  <c r="U68" i="5"/>
  <c r="W68" i="5"/>
  <c r="W78" i="5"/>
  <c r="U76" i="5"/>
  <c r="AA76" i="5" s="1"/>
  <c r="AQ76" i="5" s="1"/>
  <c r="AE74" i="5"/>
  <c r="AG74" i="5" s="1"/>
  <c r="AC74" i="5"/>
  <c r="U66" i="5"/>
  <c r="AC80" i="5"/>
  <c r="Y80" i="5"/>
  <c r="AA80" i="5" s="1"/>
  <c r="E88" i="5"/>
  <c r="U78" i="5"/>
  <c r="E90" i="5"/>
  <c r="AE68" i="5"/>
  <c r="AG68" i="5" s="1"/>
  <c r="E86" i="5"/>
  <c r="U64" i="5"/>
  <c r="AA64" i="5" s="1"/>
  <c r="AQ64" i="5" s="1"/>
  <c r="Y68" i="5"/>
  <c r="AC66" i="5"/>
  <c r="AG66" i="5" s="1"/>
  <c r="Y66" i="5"/>
  <c r="W80" i="5"/>
  <c r="U74" i="5"/>
  <c r="AA74" i="5" s="1"/>
  <c r="Y78" i="5"/>
  <c r="AQ74" i="5" l="1"/>
  <c r="AA78" i="5"/>
  <c r="AQ78" i="5" s="1"/>
  <c r="AQ80" i="5"/>
  <c r="AA68" i="5"/>
  <c r="AQ68" i="5" s="1"/>
  <c r="AG56" i="5"/>
  <c r="AQ56" i="5"/>
  <c r="AA54" i="5"/>
  <c r="AQ54" i="5" s="1"/>
  <c r="Y86" i="5"/>
  <c r="U86" i="5"/>
  <c r="AA86" i="5" s="1"/>
  <c r="AQ86" i="5" s="1"/>
  <c r="W86" i="5"/>
  <c r="U90" i="5"/>
  <c r="Y90" i="5"/>
  <c r="W90" i="5"/>
  <c r="AA60" i="5"/>
  <c r="AQ60" i="5" s="1"/>
  <c r="AA58" i="5"/>
  <c r="AQ58" i="5" s="1"/>
  <c r="Y88" i="5"/>
  <c r="U88" i="5"/>
  <c r="AA88" i="5" s="1"/>
  <c r="AQ88" i="5" s="1"/>
  <c r="W88" i="5"/>
  <c r="AA66" i="5"/>
  <c r="AQ66" i="5" s="1"/>
  <c r="AA70" i="5"/>
  <c r="AQ70" i="5" s="1"/>
  <c r="AA90" i="5" l="1"/>
  <c r="AQ90" i="5" s="1"/>
  <c r="AI90" i="5" s="1"/>
  <c r="AI74" i="5"/>
  <c r="AI80" i="5"/>
  <c r="AI78" i="5"/>
  <c r="AI76" i="5"/>
  <c r="AI70" i="5"/>
  <c r="AI66" i="5"/>
  <c r="AI86" i="5"/>
  <c r="AI84" i="5"/>
  <c r="AI88" i="5"/>
  <c r="AI58" i="5"/>
  <c r="AI54" i="5"/>
  <c r="AI56" i="5"/>
  <c r="AI60" i="5"/>
  <c r="AI68" i="5"/>
  <c r="AI64" i="5"/>
</calcChain>
</file>

<file path=xl/sharedStrings.xml><?xml version="1.0" encoding="utf-8"?>
<sst xmlns="http://schemas.openxmlformats.org/spreadsheetml/2006/main" count="266" uniqueCount="176">
  <si>
    <t>４）予選リーグスケジュール</t>
    <rPh sb="2" eb="7">
      <t>ヨセ</t>
    </rPh>
    <phoneticPr fontId="1"/>
  </si>
  <si>
    <t>予定時間</t>
    <rPh sb="0" eb="4">
      <t>ヨテイジカン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</si>
  <si>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</si>
  <si>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</si>
  <si>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</si>
  <si>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8:00</t>
    <phoneticPr fontId="1"/>
  </si>
  <si>
    <t>⑦</t>
    <phoneticPr fontId="1"/>
  </si>
  <si>
    <t>③</t>
    <phoneticPr fontId="1"/>
  </si>
  <si>
    <t>⑤</t>
    <phoneticPr fontId="1"/>
  </si>
  <si>
    <t>⑥</t>
    <phoneticPr fontId="1"/>
  </si>
  <si>
    <t>３）予選リーグの組合せ</t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</si>
  <si>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</si>
  <si>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</si>
  <si>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①</t>
    <phoneticPr fontId="1"/>
  </si>
  <si>
    <t>⑨</t>
    <phoneticPr fontId="1"/>
  </si>
  <si>
    <t>会場準備</t>
    <rPh sb="0" eb="4">
      <t>カイジョウジュンビ</t>
    </rPh>
    <phoneticPr fontId="1"/>
  </si>
  <si>
    <t>第１試合</t>
    <rPh sb="0" eb="1">
      <t>ダイ</t>
    </rPh>
    <rPh sb="2" eb="4">
      <t>シアイ</t>
    </rPh>
    <phoneticPr fontId="1"/>
  </si>
  <si>
    <r>
      <t>Ａ</t>
    </r>
    <r>
      <rPr>
        <sz val="11"/>
        <rFont val="ＭＳ ゴシック"/>
        <family val="3"/>
        <charset val="128"/>
      </rPr>
      <t>ﾌﾞﾛｯｸ</t>
    </r>
    <phoneticPr fontId="1"/>
  </si>
  <si>
    <r>
      <t>Ｂ</t>
    </r>
    <r>
      <rPr>
        <sz val="11"/>
        <rFont val="ＭＳ ゴシック"/>
        <family val="3"/>
        <charset val="128"/>
      </rPr>
      <t>ﾌﾞﾛｯｸ</t>
    </r>
    <phoneticPr fontId="1"/>
  </si>
  <si>
    <r>
      <t>Ｃ</t>
    </r>
    <r>
      <rPr>
        <sz val="11"/>
        <rFont val="ＭＳ ゴシック"/>
        <family val="3"/>
        <charset val="128"/>
      </rPr>
      <t>ﾌﾞﾛｯｸ</t>
    </r>
    <phoneticPr fontId="1"/>
  </si>
  <si>
    <t>②</t>
    <phoneticPr fontId="1"/>
  </si>
  <si>
    <t>⑧</t>
    <phoneticPr fontId="1"/>
  </si>
  <si>
    <t>⑩</t>
    <phoneticPr fontId="1"/>
  </si>
  <si>
    <t>④</t>
    <phoneticPr fontId="1"/>
  </si>
  <si>
    <t>審判</t>
    <rPh sb="0" eb="2">
      <t>シンパン</t>
    </rPh>
    <phoneticPr fontId="1"/>
  </si>
  <si>
    <t>北コート</t>
    <rPh sb="0" eb="1">
      <t>キタ</t>
    </rPh>
    <phoneticPr fontId="1"/>
  </si>
  <si>
    <t>南コート</t>
    <rPh sb="0" eb="1">
      <t>ミナミ</t>
    </rPh>
    <phoneticPr fontId="1"/>
  </si>
  <si>
    <t>vs</t>
    <phoneticPr fontId="1"/>
  </si>
  <si>
    <t>北①勝</t>
    <rPh sb="0" eb="1">
      <t>キタ</t>
    </rPh>
    <phoneticPr fontId="1"/>
  </si>
  <si>
    <t>南①勝</t>
    <rPh sb="0" eb="1">
      <t>ミナミ</t>
    </rPh>
    <phoneticPr fontId="1"/>
  </si>
  <si>
    <t>北②勝</t>
    <rPh sb="0" eb="1">
      <t>キタ</t>
    </rPh>
    <phoneticPr fontId="1"/>
  </si>
  <si>
    <t>南②勝</t>
    <rPh sb="0" eb="1">
      <t>ミナミ</t>
    </rPh>
    <phoneticPr fontId="1"/>
  </si>
  <si>
    <t>北④勝</t>
    <rPh sb="0" eb="1">
      <t>キタ</t>
    </rPh>
    <phoneticPr fontId="1"/>
  </si>
  <si>
    <t>南④勝</t>
    <rPh sb="0" eb="1">
      <t>ミナミ</t>
    </rPh>
    <phoneticPr fontId="1"/>
  </si>
  <si>
    <t>北④負</t>
    <rPh sb="0" eb="1">
      <t>キタ</t>
    </rPh>
    <phoneticPr fontId="1"/>
  </si>
  <si>
    <t>南④負</t>
    <rPh sb="0" eb="1">
      <t>ミナミ</t>
    </rPh>
    <phoneticPr fontId="1"/>
  </si>
  <si>
    <t>北④</t>
    <rPh sb="0" eb="1">
      <t>キタ</t>
    </rPh>
    <phoneticPr fontId="1"/>
  </si>
  <si>
    <t>南④</t>
    <rPh sb="0" eb="1">
      <t>ミナミ</t>
    </rPh>
    <phoneticPr fontId="1"/>
  </si>
  <si>
    <t>北①</t>
    <rPh sb="0" eb="1">
      <t>キタ</t>
    </rPh>
    <phoneticPr fontId="1"/>
  </si>
  <si>
    <t>南①</t>
    <rPh sb="0" eb="1">
      <t>ミナミ</t>
    </rPh>
    <phoneticPr fontId="1"/>
  </si>
  <si>
    <t>北②</t>
    <rPh sb="0" eb="1">
      <t>キタ</t>
    </rPh>
    <phoneticPr fontId="1"/>
  </si>
  <si>
    <t>南②</t>
    <rPh sb="0" eb="1">
      <t>ミナミ</t>
    </rPh>
    <phoneticPr fontId="1"/>
  </si>
  <si>
    <t>A1</t>
    <phoneticPr fontId="1"/>
  </si>
  <si>
    <t>D2</t>
    <phoneticPr fontId="1"/>
  </si>
  <si>
    <t>C1</t>
    <phoneticPr fontId="1"/>
  </si>
  <si>
    <t>B2</t>
    <phoneticPr fontId="1"/>
  </si>
  <si>
    <t>B1</t>
    <phoneticPr fontId="1"/>
  </si>
  <si>
    <t>C2</t>
    <phoneticPr fontId="1"/>
  </si>
  <si>
    <t>D1</t>
    <phoneticPr fontId="1"/>
  </si>
  <si>
    <t>A2</t>
    <phoneticPr fontId="1"/>
  </si>
  <si>
    <t>南③</t>
    <rPh sb="0" eb="1">
      <t>ミナミ</t>
    </rPh>
    <phoneticPr fontId="1"/>
  </si>
  <si>
    <t>北③</t>
    <rPh sb="0" eb="1">
      <t>キタ</t>
    </rPh>
    <phoneticPr fontId="1"/>
  </si>
  <si>
    <t>Ａブロック</t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</si>
  <si>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</si>
  <si>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</si>
  <si>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</si>
  <si>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勝点</t>
    <rPh sb="0" eb="2">
      <t>カチテン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</si>
  <si>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</si>
  <si>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</si>
  <si>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</si>
  <si>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</si>
  <si>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Ｂブロック</t>
    <phoneticPr fontId="1"/>
  </si>
  <si>
    <t>8:00〜</t>
    <phoneticPr fontId="1"/>
  </si>
  <si>
    <t>対戦</t>
    <rPh sb="0" eb="2">
      <t>タイセン</t>
    </rPh>
    <phoneticPr fontId="1"/>
  </si>
  <si>
    <t>Ｃブロック</t>
  </si>
  <si>
    <t>Ｄブロック</t>
  </si>
  <si>
    <t>５)予選リーグ対戦成績表</t>
    <rPh sb="2" eb="7">
      <t>ヨセン</t>
    </rPh>
    <rPh sb="7" eb="9">
      <t>タイセン</t>
    </rPh>
    <rPh sb="9" eb="12">
      <t>セイセキヒョウ</t>
    </rPh>
    <phoneticPr fontId="1"/>
  </si>
  <si>
    <t>2位：</t>
    <rPh sb="1" eb="2">
      <t>イ</t>
    </rPh>
    <phoneticPr fontId="1"/>
  </si>
  <si>
    <t>3位：</t>
    <rPh sb="1" eb="2">
      <t>イ</t>
    </rPh>
    <phoneticPr fontId="1"/>
  </si>
  <si>
    <t>4位：</t>
    <rPh sb="1" eb="2">
      <t>イ</t>
    </rPh>
    <phoneticPr fontId="1"/>
  </si>
  <si>
    <t>北①南①負</t>
    <rPh sb="0" eb="1">
      <t>キタ</t>
    </rPh>
    <rPh sb="2" eb="3">
      <t>ミナミ</t>
    </rPh>
    <rPh sb="4" eb="5">
      <t>マ</t>
    </rPh>
    <phoneticPr fontId="1"/>
  </si>
  <si>
    <t>北②南②負</t>
    <rPh sb="0" eb="1">
      <t>キタ</t>
    </rPh>
    <rPh sb="2" eb="3">
      <t>ミナミ</t>
    </rPh>
    <rPh sb="4" eb="5">
      <t>マ</t>
    </rPh>
    <phoneticPr fontId="1"/>
  </si>
  <si>
    <t>9:30～</t>
    <phoneticPr fontId="1"/>
  </si>
  <si>
    <t>13:30</t>
  </si>
  <si>
    <t>10:30～</t>
    <phoneticPr fontId="1"/>
  </si>
  <si>
    <t>14:10</t>
  </si>
  <si>
    <t>11:30～</t>
    <phoneticPr fontId="1"/>
  </si>
  <si>
    <t>14:50</t>
  </si>
  <si>
    <t>12:30～</t>
    <phoneticPr fontId="1"/>
  </si>
  <si>
    <t>15:30</t>
  </si>
  <si>
    <t>13:30～</t>
    <phoneticPr fontId="1"/>
  </si>
  <si>
    <t>16:10</t>
  </si>
  <si>
    <t>14:30～</t>
    <phoneticPr fontId="1"/>
  </si>
  <si>
    <t>16:50</t>
  </si>
  <si>
    <t>６）１位２位トーナメント組合せ及びスケジュール</t>
    <rPh sb="3" eb="4">
      <t>イ</t>
    </rPh>
    <rPh sb="5" eb="6">
      <t>イ</t>
    </rPh>
    <phoneticPr fontId="1"/>
  </si>
  <si>
    <t>米沢SF東側コート</t>
    <rPh sb="0" eb="2">
      <t>ヨネザワ</t>
    </rPh>
    <rPh sb="4" eb="6">
      <t>ヒガシガワ</t>
    </rPh>
    <phoneticPr fontId="1"/>
  </si>
  <si>
    <t>北②負</t>
    <rPh sb="0" eb="1">
      <t>キタ</t>
    </rPh>
    <rPh sb="2" eb="3">
      <t>マ</t>
    </rPh>
    <phoneticPr fontId="1"/>
  </si>
  <si>
    <t>北②南②勝</t>
    <rPh sb="0" eb="1">
      <t>キタ</t>
    </rPh>
    <rPh sb="2" eb="3">
      <t>ミナミ</t>
    </rPh>
    <rPh sb="4" eb="5">
      <t>カチ</t>
    </rPh>
    <phoneticPr fontId="1"/>
  </si>
  <si>
    <t>北①負</t>
    <rPh sb="0" eb="1">
      <t>キタ</t>
    </rPh>
    <rPh sb="2" eb="3">
      <t>マ</t>
    </rPh>
    <phoneticPr fontId="1"/>
  </si>
  <si>
    <t>南①負</t>
    <phoneticPr fontId="1"/>
  </si>
  <si>
    <t>北①南①勝</t>
    <rPh sb="0" eb="1">
      <t>キタ</t>
    </rPh>
    <rPh sb="2" eb="3">
      <t>ミナミ</t>
    </rPh>
    <rPh sb="4" eb="5">
      <t>カチ</t>
    </rPh>
    <phoneticPr fontId="1"/>
  </si>
  <si>
    <t>北③負</t>
    <rPh sb="0" eb="1">
      <t>キタ</t>
    </rPh>
    <rPh sb="2" eb="3">
      <t>マケ</t>
    </rPh>
    <phoneticPr fontId="1"/>
  </si>
  <si>
    <t>南③負</t>
    <rPh sb="0" eb="1">
      <t>ミナミ</t>
    </rPh>
    <rPh sb="2" eb="3">
      <t>マケ</t>
    </rPh>
    <phoneticPr fontId="1"/>
  </si>
  <si>
    <t>北③勝</t>
    <rPh sb="0" eb="1">
      <t>キタ</t>
    </rPh>
    <phoneticPr fontId="1"/>
  </si>
  <si>
    <t>南③勝</t>
    <rPh sb="0" eb="1">
      <t>ミナミ</t>
    </rPh>
    <phoneticPr fontId="1"/>
  </si>
  <si>
    <t>南⑥</t>
    <rPh sb="0" eb="1">
      <t>ミナミ</t>
    </rPh>
    <phoneticPr fontId="1"/>
  </si>
  <si>
    <t>6位：</t>
    <rPh sb="1" eb="2">
      <t>イ</t>
    </rPh>
    <phoneticPr fontId="1"/>
  </si>
  <si>
    <t>7位：</t>
    <rPh sb="1" eb="2">
      <t>イ</t>
    </rPh>
    <phoneticPr fontId="1"/>
  </si>
  <si>
    <t>北⑥</t>
    <rPh sb="0" eb="1">
      <t>キタ</t>
    </rPh>
    <phoneticPr fontId="1"/>
  </si>
  <si>
    <t>8位：</t>
    <rPh sb="1" eb="2">
      <t>イ</t>
    </rPh>
    <phoneticPr fontId="1"/>
  </si>
  <si>
    <t>北⑤</t>
    <rPh sb="0" eb="1">
      <t>キタ</t>
    </rPh>
    <phoneticPr fontId="1"/>
  </si>
  <si>
    <t>１）</t>
    <phoneticPr fontId="1"/>
  </si>
  <si>
    <t>大会要項</t>
    <rPh sb="0" eb="2">
      <t>タイカイ</t>
    </rPh>
    <rPh sb="2" eb="4">
      <t>ヨウコウ</t>
    </rPh>
    <phoneticPr fontId="1"/>
  </si>
  <si>
    <t>・主　催</t>
    <rPh sb="1" eb="2">
      <t>シュ</t>
    </rPh>
    <rPh sb="3" eb="4">
      <t>モヨオ</t>
    </rPh>
    <phoneticPr fontId="1"/>
  </si>
  <si>
    <t>米沢地区サッカー協会　四種委員会</t>
    <phoneticPr fontId="1"/>
  </si>
  <si>
    <t>・後　援</t>
    <rPh sb="1" eb="2">
      <t>アト</t>
    </rPh>
    <rPh sb="3" eb="4">
      <t>オン</t>
    </rPh>
    <phoneticPr fontId="1"/>
  </si>
  <si>
    <t>・期　日</t>
    <rPh sb="1" eb="2">
      <t>キ</t>
    </rPh>
    <rPh sb="3" eb="4">
      <t>ヒ</t>
    </rPh>
    <phoneticPr fontId="1"/>
  </si>
  <si>
    <t>・会　場</t>
    <rPh sb="1" eb="2">
      <t>カイ</t>
    </rPh>
    <rPh sb="3" eb="4">
      <t>バ</t>
    </rPh>
    <phoneticPr fontId="1"/>
  </si>
  <si>
    <t>・準　備</t>
    <rPh sb="1" eb="2">
      <t>ジュン</t>
    </rPh>
    <rPh sb="3" eb="4">
      <t>ビ</t>
    </rPh>
    <phoneticPr fontId="1"/>
  </si>
  <si>
    <t>8：00〜 準備終了後監督会議を行います。</t>
    <rPh sb="6" eb="8">
      <t>ジュンビ</t>
    </rPh>
    <rPh sb="8" eb="11">
      <t>シュウリョウゴ</t>
    </rPh>
    <rPh sb="11" eb="13">
      <t>カントク</t>
    </rPh>
    <rPh sb="13" eb="15">
      <t>カイギ</t>
    </rPh>
    <rPh sb="16" eb="17">
      <t>オコナ</t>
    </rPh>
    <phoneticPr fontId="1"/>
  </si>
  <si>
    <t>２）</t>
    <phoneticPr fontId="1"/>
  </si>
  <si>
    <t>競技方法</t>
    <rPh sb="0" eb="2">
      <t>キョウギ</t>
    </rPh>
    <rPh sb="2" eb="4">
      <t>ホウホウ</t>
    </rPh>
    <phoneticPr fontId="1"/>
  </si>
  <si>
    <t>・日本サッカー協会８人制規則による。</t>
    <rPh sb="1" eb="3">
      <t>ニホン</t>
    </rPh>
    <rPh sb="7" eb="9">
      <t>キョウカイ</t>
    </rPh>
    <rPh sb="10" eb="12">
      <t>ニンセイ</t>
    </rPh>
    <rPh sb="12" eb="14">
      <t>キソク</t>
    </rPh>
    <phoneticPr fontId="1"/>
  </si>
  <si>
    <t>・予選リーグの順位決定は勝点制とする。勝ち＝３点、引き分け＝１点、負け＝０点、次に得失点差、得点上</t>
    <rPh sb="1" eb="3">
      <t>ヨセン</t>
    </rPh>
    <rPh sb="7" eb="9">
      <t>ジュンイ</t>
    </rPh>
    <rPh sb="9" eb="11">
      <t>ケッテイ</t>
    </rPh>
    <rPh sb="12" eb="13">
      <t>カ</t>
    </rPh>
    <rPh sb="13" eb="14">
      <t>テン</t>
    </rPh>
    <rPh sb="14" eb="15">
      <t>セイ</t>
    </rPh>
    <rPh sb="19" eb="20">
      <t>カ</t>
    </rPh>
    <rPh sb="23" eb="24">
      <t>テン</t>
    </rPh>
    <rPh sb="25" eb="26">
      <t>ヒ</t>
    </rPh>
    <rPh sb="27" eb="28">
      <t>ワ</t>
    </rPh>
    <rPh sb="31" eb="32">
      <t>テン</t>
    </rPh>
    <rPh sb="33" eb="34">
      <t>マ</t>
    </rPh>
    <rPh sb="37" eb="38">
      <t>テン</t>
    </rPh>
    <rPh sb="39" eb="40">
      <t>ツギ</t>
    </rPh>
    <rPh sb="41" eb="42">
      <t>トク</t>
    </rPh>
    <rPh sb="42" eb="44">
      <t>シッテン</t>
    </rPh>
    <rPh sb="44" eb="45">
      <t>サ</t>
    </rPh>
    <rPh sb="46" eb="48">
      <t>トクテン</t>
    </rPh>
    <rPh sb="48" eb="49">
      <t>ジョウ</t>
    </rPh>
    <phoneticPr fontId="1"/>
  </si>
  <si>
    <t>　位、失点下位で決定する。同率の場合は、ＰＫ戦にて決定する。</t>
    <rPh sb="1" eb="2">
      <t>イ</t>
    </rPh>
    <rPh sb="3" eb="5">
      <t>シッテン</t>
    </rPh>
    <rPh sb="5" eb="7">
      <t>カイ</t>
    </rPh>
    <rPh sb="8" eb="10">
      <t>ケッテイ</t>
    </rPh>
    <rPh sb="13" eb="15">
      <t>ドウリツ</t>
    </rPh>
    <rPh sb="16" eb="18">
      <t>バアイ</t>
    </rPh>
    <rPh sb="22" eb="23">
      <t>セン</t>
    </rPh>
    <rPh sb="25" eb="27">
      <t>ケッテイ</t>
    </rPh>
    <phoneticPr fontId="1"/>
  </si>
  <si>
    <t>・試合時間は、３０分（１５－３－１５）とする。</t>
    <rPh sb="1" eb="3">
      <t>シアイ</t>
    </rPh>
    <rPh sb="3" eb="5">
      <t>ジカン</t>
    </rPh>
    <rPh sb="9" eb="10">
      <t>フン</t>
    </rPh>
    <phoneticPr fontId="1"/>
  </si>
  <si>
    <t>　（ＰＫ戦は３名で行い、同点の場合は４人目からサドンデスとする）</t>
    <phoneticPr fontId="1"/>
  </si>
  <si>
    <t>・予選リーグの警告は決勝トーナメントに持ち越さない</t>
    <phoneticPr fontId="1"/>
  </si>
  <si>
    <t>　予選リーグでの退場に関しては決勝トーナメントに持ち越される。</t>
    <phoneticPr fontId="1"/>
  </si>
  <si>
    <t>　悪質なプレーによる退場の場合は、規律委員会により協議される。</t>
    <phoneticPr fontId="1"/>
  </si>
  <si>
    <r>
      <t>Ｄ</t>
    </r>
    <r>
      <rPr>
        <sz val="11"/>
        <rFont val="ＭＳ ゴシック"/>
        <family val="3"/>
        <charset val="128"/>
      </rPr>
      <t>ﾌﾞﾛｯｸ</t>
    </r>
    <phoneticPr fontId="1"/>
  </si>
  <si>
    <t>米沢SF 西南</t>
    <rPh sb="0" eb="2">
      <t>ヨネザワ</t>
    </rPh>
    <rPh sb="5" eb="6">
      <t>ニシ</t>
    </rPh>
    <rPh sb="6" eb="7">
      <t>ミナミ</t>
    </rPh>
    <phoneticPr fontId="1"/>
  </si>
  <si>
    <t>米沢SF　西北</t>
    <rPh sb="0" eb="2">
      <t>ヨネザワ</t>
    </rPh>
    <rPh sb="5" eb="6">
      <t>ニシ</t>
    </rPh>
    <rPh sb="6" eb="7">
      <t>キタ</t>
    </rPh>
    <phoneticPr fontId="1"/>
  </si>
  <si>
    <t>vs</t>
  </si>
  <si>
    <t>撤去</t>
    <rPh sb="0" eb="2">
      <t>テッキョ</t>
    </rPh>
    <phoneticPr fontId="1"/>
  </si>
  <si>
    <t>13:00</t>
    <phoneticPr fontId="1"/>
  </si>
  <si>
    <t>予選リーグ：米沢人工芝サッカーフィールド</t>
    <rPh sb="0" eb="2">
      <t>ヨセン</t>
    </rPh>
    <rPh sb="6" eb="8">
      <t>ヨネザワ</t>
    </rPh>
    <rPh sb="8" eb="11">
      <t>ジンコウシバ</t>
    </rPh>
    <phoneticPr fontId="1"/>
  </si>
  <si>
    <t>・決勝トーナメントの同点の場合は、即時にＰＫ戦にて決する。</t>
    <rPh sb="1" eb="3">
      <t>ケッショウ</t>
    </rPh>
    <rPh sb="10" eb="12">
      <t>ドウテン</t>
    </rPh>
    <rPh sb="13" eb="15">
      <t>バアイ</t>
    </rPh>
    <rPh sb="17" eb="18">
      <t>ソク</t>
    </rPh>
    <rPh sb="18" eb="19">
      <t>ジ</t>
    </rPh>
    <rPh sb="22" eb="23">
      <t>セン</t>
    </rPh>
    <rPh sb="25" eb="26">
      <t>ケツ</t>
    </rPh>
    <phoneticPr fontId="1"/>
  </si>
  <si>
    <t>・予選は各ブロックリーグ戦、決勝は各ブロック１位２位と３位４位でのトーナメント戦にて実施する。</t>
    <rPh sb="1" eb="3">
      <t>ヨセン</t>
    </rPh>
    <rPh sb="4" eb="5">
      <t>カク</t>
    </rPh>
    <rPh sb="12" eb="13">
      <t>セン</t>
    </rPh>
    <rPh sb="14" eb="16">
      <t>ケッショウ</t>
    </rPh>
    <rPh sb="17" eb="18">
      <t>カク</t>
    </rPh>
    <rPh sb="23" eb="24">
      <t>イ</t>
    </rPh>
    <rPh sb="25" eb="26">
      <t>イ</t>
    </rPh>
    <rPh sb="28" eb="29">
      <t>イ</t>
    </rPh>
    <rPh sb="30" eb="31">
      <t>イ</t>
    </rPh>
    <rPh sb="39" eb="40">
      <t>セン</t>
    </rPh>
    <rPh sb="42" eb="44">
      <t>ジッシ</t>
    </rPh>
    <phoneticPr fontId="1"/>
  </si>
  <si>
    <t>心心グループ・株式会社やまが田</t>
    <rPh sb="0" eb="2">
      <t>シンシン</t>
    </rPh>
    <phoneticPr fontId="1"/>
  </si>
  <si>
    <t>9:30</t>
    <phoneticPr fontId="1"/>
  </si>
  <si>
    <t>10:10</t>
    <phoneticPr fontId="1"/>
  </si>
  <si>
    <t>10:50</t>
    <phoneticPr fontId="1"/>
  </si>
  <si>
    <t>11:30</t>
    <phoneticPr fontId="1"/>
  </si>
  <si>
    <t>14:00</t>
    <phoneticPr fontId="1"/>
  </si>
  <si>
    <t>12:10</t>
    <phoneticPr fontId="1"/>
  </si>
  <si>
    <t>北②南②負</t>
    <rPh sb="0" eb="1">
      <t>キタ</t>
    </rPh>
    <rPh sb="2" eb="3">
      <t>ミナミ</t>
    </rPh>
    <rPh sb="4" eb="5">
      <t>フ</t>
    </rPh>
    <phoneticPr fontId="1"/>
  </si>
  <si>
    <t>北①南①負</t>
    <rPh sb="0" eb="1">
      <t>キタ</t>
    </rPh>
    <rPh sb="2" eb="3">
      <t>ミナミ</t>
    </rPh>
    <rPh sb="4" eb="5">
      <t>フ</t>
    </rPh>
    <phoneticPr fontId="1"/>
  </si>
  <si>
    <t>・選手は小学６年生以下の児童で構成し、ｽﾀｰﾃｨﾝｸﾞ８名ｻﾌﾞ８名、合計１６名とし自由な交代とする。</t>
    <rPh sb="1" eb="3">
      <t>センシュ</t>
    </rPh>
    <rPh sb="4" eb="6">
      <t>ショウガク</t>
    </rPh>
    <rPh sb="7" eb="9">
      <t>ネンセイ</t>
    </rPh>
    <rPh sb="9" eb="11">
      <t>イカ</t>
    </rPh>
    <rPh sb="12" eb="14">
      <t>ジドウ</t>
    </rPh>
    <rPh sb="15" eb="17">
      <t>コウセイ</t>
    </rPh>
    <rPh sb="28" eb="29">
      <t>メイ</t>
    </rPh>
    <rPh sb="33" eb="34">
      <t>メイ</t>
    </rPh>
    <rPh sb="35" eb="37">
      <t>ゴウケイ</t>
    </rPh>
    <rPh sb="39" eb="40">
      <t>メイ</t>
    </rPh>
    <rPh sb="42" eb="44">
      <t>ジユウ</t>
    </rPh>
    <rPh sb="45" eb="47">
      <t>コウタイ</t>
    </rPh>
    <phoneticPr fontId="1"/>
  </si>
  <si>
    <t>南②負</t>
    <rPh sb="0" eb="1">
      <t>ミナミ</t>
    </rPh>
    <rPh sb="2" eb="3">
      <t>マ</t>
    </rPh>
    <phoneticPr fontId="1"/>
  </si>
  <si>
    <t>1-4</t>
    <phoneticPr fontId="1"/>
  </si>
  <si>
    <t>協賛金</t>
    <rPh sb="0" eb="3">
      <t>キョウサンキン</t>
    </rPh>
    <phoneticPr fontId="1"/>
  </si>
  <si>
    <t>代表取締役</t>
    <rPh sb="0" eb="5">
      <t>ダイヒョウトリシマリヤク</t>
    </rPh>
    <phoneticPr fontId="1"/>
  </si>
  <si>
    <t>三浦敏彰</t>
    <phoneticPr fontId="1"/>
  </si>
  <si>
    <t>心心グループ</t>
    <rPh sb="0" eb="2">
      <t>シンシン</t>
    </rPh>
    <phoneticPr fontId="1"/>
  </si>
  <si>
    <t>2024　第２回 U-12心心カップ　米沢少年サッカー大会</t>
    <rPh sb="5" eb="6">
      <t>ダイ</t>
    </rPh>
    <rPh sb="7" eb="8">
      <t>カイ</t>
    </rPh>
    <rPh sb="13" eb="15">
      <t>シンシン</t>
    </rPh>
    <phoneticPr fontId="1"/>
  </si>
  <si>
    <t>2024年予選3月30日　決勝トーナメント3月31日</t>
    <rPh sb="5" eb="7">
      <t>ヨセン</t>
    </rPh>
    <rPh sb="11" eb="12">
      <t>ニチ</t>
    </rPh>
    <rPh sb="13" eb="15">
      <t>ケッショウ</t>
    </rPh>
    <rPh sb="22" eb="23">
      <t>ガツ</t>
    </rPh>
    <rPh sb="25" eb="26">
      <t>ヒ</t>
    </rPh>
    <phoneticPr fontId="1"/>
  </si>
  <si>
    <t>⑨</t>
    <phoneticPr fontId="1"/>
  </si>
  <si>
    <t>⑩</t>
    <phoneticPr fontId="1"/>
  </si>
  <si>
    <t>④</t>
    <phoneticPr fontId="1"/>
  </si>
  <si>
    <t>②</t>
    <phoneticPr fontId="1"/>
  </si>
  <si>
    <t>①</t>
    <phoneticPr fontId="1"/>
  </si>
  <si>
    <t>1位：</t>
    <rPh sb="1" eb="2">
      <t>イ</t>
    </rPh>
    <phoneticPr fontId="1"/>
  </si>
  <si>
    <t>5位：</t>
    <rPh sb="1" eb="2">
      <t>イ</t>
    </rPh>
    <phoneticPr fontId="1"/>
  </si>
  <si>
    <t>川西JFC</t>
    <rPh sb="0" eb="2">
      <t>カワニシ</t>
    </rPh>
    <phoneticPr fontId="1"/>
  </si>
  <si>
    <t>窪田SC</t>
    <rPh sb="0" eb="2">
      <t>クボタ</t>
    </rPh>
    <phoneticPr fontId="1"/>
  </si>
  <si>
    <t>ｱｽﾃﾗｰｿ高畠</t>
    <rPh sb="6" eb="8">
      <t>タカハタ</t>
    </rPh>
    <phoneticPr fontId="1"/>
  </si>
  <si>
    <t>南陽FC</t>
    <rPh sb="0" eb="2">
      <t>ナンヨウ</t>
    </rPh>
    <phoneticPr fontId="1"/>
  </si>
  <si>
    <t>ｴｽﾄﾚｰﾗ米沢</t>
    <rPh sb="6" eb="8">
      <t>ヨネザワ</t>
    </rPh>
    <phoneticPr fontId="1"/>
  </si>
  <si>
    <t>FCｱﾙｶﾃﾞｨｱ</t>
    <phoneticPr fontId="1"/>
  </si>
  <si>
    <t>北部FC</t>
    <rPh sb="0" eb="2">
      <t>ホクブ</t>
    </rPh>
    <phoneticPr fontId="1"/>
  </si>
  <si>
    <t>アビーカ</t>
    <phoneticPr fontId="1"/>
  </si>
  <si>
    <t>フェニックス</t>
    <phoneticPr fontId="1"/>
  </si>
  <si>
    <t>グラッソ</t>
    <phoneticPr fontId="1"/>
  </si>
  <si>
    <t>①川西JFC</t>
    <phoneticPr fontId="1"/>
  </si>
  <si>
    <t>②窪田SC</t>
    <phoneticPr fontId="1"/>
  </si>
  <si>
    <t>③ｱｽﾃﾗｰｿ高畠</t>
    <phoneticPr fontId="1"/>
  </si>
  <si>
    <t>④南陽FC</t>
    <rPh sb="1" eb="3">
      <t>ナンヨウ</t>
    </rPh>
    <phoneticPr fontId="1"/>
  </si>
  <si>
    <t>⑤ｴｽﾄﾚｰﾗ</t>
    <phoneticPr fontId="1"/>
  </si>
  <si>
    <t>⑦北部FC</t>
    <rPh sb="1" eb="3">
      <t>ホクブ</t>
    </rPh>
    <phoneticPr fontId="1"/>
  </si>
  <si>
    <t>⑧アビーカ</t>
    <phoneticPr fontId="1"/>
  </si>
  <si>
    <t>⑨グラッソ</t>
    <phoneticPr fontId="1"/>
  </si>
  <si>
    <t>⑩ﾌｪﾆｯｸｽ</t>
    <phoneticPr fontId="1"/>
  </si>
  <si>
    <t>⑥ｱﾙｶﾃﾞｨｱ</t>
    <phoneticPr fontId="1"/>
  </si>
  <si>
    <t>―</t>
    <phoneticPr fontId="1"/>
  </si>
  <si>
    <t>・審判は１人制、主審は３級以上とする。</t>
    <rPh sb="1" eb="3">
      <t>シンパン</t>
    </rPh>
    <rPh sb="5" eb="6">
      <t>ニン</t>
    </rPh>
    <rPh sb="6" eb="7">
      <t>セイ</t>
    </rPh>
    <rPh sb="8" eb="10">
      <t>シュシン</t>
    </rPh>
    <rPh sb="12" eb="13">
      <t>キュウ</t>
    </rPh>
    <rPh sb="13" eb="1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</si>
</sst>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0_);[Red]\(0\)"/>
    <numFmt numFmtId="178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DashDot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49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49" fontId="2" fillId="0" borderId="10" xfId="0" applyNumberFormat="1" applyFont="1" applyBorder="1"/>
    <xf numFmtId="49" fontId="2" fillId="0" borderId="1" xfId="0" applyNumberFormat="1" applyFont="1" applyBorder="1"/>
    <xf numFmtId="49" fontId="2" fillId="0" borderId="5" xfId="0" applyNumberFormat="1" applyFont="1" applyBorder="1"/>
    <xf numFmtId="0" fontId="0" fillId="0" borderId="1" xfId="0" applyBorder="1"/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0" fillId="0" borderId="2" xfId="0" applyBorder="1"/>
    <xf numFmtId="49" fontId="2" fillId="0" borderId="12" xfId="0" applyNumberFormat="1" applyFont="1" applyBorder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9" fontId="2" fillId="0" borderId="30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49" fontId="2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shrinkToFit="1"/>
    </xf>
    <xf numFmtId="49" fontId="2" fillId="0" borderId="1" xfId="0" applyNumberFormat="1" applyFont="1" applyBorder="1" applyAlignment="1">
      <alignment shrinkToFit="1"/>
    </xf>
    <xf numFmtId="49" fontId="2" fillId="0" borderId="5" xfId="0" applyNumberFormat="1" applyFont="1" applyBorder="1" applyAlignment="1">
      <alignment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4" xfId="0" applyNumberFormat="1" applyFont="1" applyBorder="1"/>
    <xf numFmtId="49" fontId="2" fillId="0" borderId="11" xfId="0" applyNumberFormat="1" applyFont="1" applyBorder="1"/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center" vertical="center"/>
    </xf>
    <xf numFmtId="49" fontId="8" fillId="0" borderId="0" xfId="0" applyNumberFormat="1" applyFont="1"/>
    <xf numFmtId="49" fontId="2" fillId="0" borderId="0" xfId="0" applyNumberFormat="1" applyFont="1" applyAlignment="1">
      <alignment horizontal="left" vertical="top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top" textRotation="255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horizontal="center" vertical="top" textRotation="255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1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shrinkToFi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shrinkToFit="1"/>
    </xf>
    <xf numFmtId="49" fontId="2" fillId="0" borderId="0" xfId="0" applyNumberFormat="1" applyFont="1" applyAlignment="1">
      <alignment horizontal="center" shrinkToFit="1"/>
    </xf>
    <xf numFmtId="49" fontId="2" fillId="0" borderId="7" xfId="0" applyNumberFormat="1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49" fontId="2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/>
    </xf>
    <xf numFmtId="178" fontId="0" fillId="3" borderId="5" xfId="0" applyNumberFormat="1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left"/>
    </xf>
    <xf numFmtId="49" fontId="2" fillId="4" borderId="3" xfId="0" applyNumberFormat="1" applyFont="1" applyFill="1" applyBorder="1" applyAlignment="1">
      <alignment horizontal="left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93</xdr:row>
      <xdr:rowOff>0</xdr:rowOff>
    </xdr:from>
    <xdr:to>
      <xdr:col>3</xdr:col>
      <xdr:colOff>114300</xdr:colOff>
      <xdr:row>93</xdr:row>
      <xdr:rowOff>0</xdr:rowOff>
    </xdr:to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EB7806CD-8EC6-4BA4-A003-68B506D0523A}"/>
            </a:ext>
          </a:extLst>
        </xdr:cNvPr>
        <xdr:cNvSpPr txBox="1">
          <a:spLocks noChangeArrowheads="1"/>
        </xdr:cNvSpPr>
      </xdr:nvSpPr>
      <xdr:spPr bwMode="auto">
        <a:xfrm>
          <a:off x="695325" y="244221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93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D30EB9FB-593E-4842-BF95-05AFEF2BA5DE}"/>
            </a:ext>
          </a:extLst>
        </xdr:cNvPr>
        <xdr:cNvSpPr txBox="1">
          <a:spLocks noChangeArrowheads="1"/>
        </xdr:cNvSpPr>
      </xdr:nvSpPr>
      <xdr:spPr bwMode="auto">
        <a:xfrm>
          <a:off x="1209685" y="2444115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10</xdr:col>
      <xdr:colOff>190500</xdr:colOff>
      <xdr:row>93</xdr:row>
      <xdr:rowOff>0</xdr:rowOff>
    </xdr:from>
    <xdr:to>
      <xdr:col>11</xdr:col>
      <xdr:colOff>133350</xdr:colOff>
      <xdr:row>93</xdr:row>
      <xdr:rowOff>0</xdr:rowOff>
    </xdr:to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47533481-7588-4A29-B28D-4EC319B48CAA}"/>
            </a:ext>
          </a:extLst>
        </xdr:cNvPr>
        <xdr:cNvSpPr txBox="1">
          <a:spLocks noChangeArrowheads="1"/>
        </xdr:cNvSpPr>
      </xdr:nvSpPr>
      <xdr:spPr bwMode="auto">
        <a:xfrm>
          <a:off x="276225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93</xdr:row>
      <xdr:rowOff>0</xdr:rowOff>
    </xdr:from>
    <xdr:to>
      <xdr:col>15</xdr:col>
      <xdr:colOff>133350</xdr:colOff>
      <xdr:row>93</xdr:row>
      <xdr:rowOff>0</xdr:rowOff>
    </xdr:to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19FC9A50-977D-472A-A0E0-62218CBBF142}"/>
            </a:ext>
          </a:extLst>
        </xdr:cNvPr>
        <xdr:cNvSpPr txBox="1">
          <a:spLocks noChangeArrowheads="1"/>
        </xdr:cNvSpPr>
      </xdr:nvSpPr>
      <xdr:spPr bwMode="auto">
        <a:xfrm>
          <a:off x="379095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93</xdr:row>
      <xdr:rowOff>0</xdr:rowOff>
    </xdr:from>
    <xdr:to>
      <xdr:col>18</xdr:col>
      <xdr:colOff>114300</xdr:colOff>
      <xdr:row>93</xdr:row>
      <xdr:rowOff>0</xdr:rowOff>
    </xdr:to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CFE8BD5-ED2A-44CE-A4FA-87612C22C28A}"/>
            </a:ext>
          </a:extLst>
        </xdr:cNvPr>
        <xdr:cNvSpPr txBox="1">
          <a:spLocks noChangeArrowheads="1"/>
        </xdr:cNvSpPr>
      </xdr:nvSpPr>
      <xdr:spPr bwMode="auto">
        <a:xfrm>
          <a:off x="4305300" y="244411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93</xdr:row>
      <xdr:rowOff>0</xdr:rowOff>
    </xdr:from>
    <xdr:to>
      <xdr:col>21</xdr:col>
      <xdr:colOff>133350</xdr:colOff>
      <xdr:row>93</xdr:row>
      <xdr:rowOff>0</xdr:rowOff>
    </xdr:to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6F12738A-BB3F-4D28-9E28-50AC154D39C6}"/>
            </a:ext>
          </a:extLst>
        </xdr:cNvPr>
        <xdr:cNvSpPr txBox="1">
          <a:spLocks noChangeArrowheads="1"/>
        </xdr:cNvSpPr>
      </xdr:nvSpPr>
      <xdr:spPr bwMode="auto">
        <a:xfrm>
          <a:off x="53340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93</xdr:row>
      <xdr:rowOff>0</xdr:rowOff>
    </xdr:from>
    <xdr:to>
      <xdr:col>25</xdr:col>
      <xdr:colOff>133350</xdr:colOff>
      <xdr:row>93</xdr:row>
      <xdr:rowOff>0</xdr:rowOff>
    </xdr:to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2B7D4174-4D5B-4A24-B637-B62FD864FFD8}"/>
            </a:ext>
          </a:extLst>
        </xdr:cNvPr>
        <xdr:cNvSpPr txBox="1">
          <a:spLocks noChangeArrowheads="1"/>
        </xdr:cNvSpPr>
      </xdr:nvSpPr>
      <xdr:spPr bwMode="auto">
        <a:xfrm>
          <a:off x="63627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93</xdr:row>
      <xdr:rowOff>0</xdr:rowOff>
    </xdr:from>
    <xdr:to>
      <xdr:col>29</xdr:col>
      <xdr:colOff>133350</xdr:colOff>
      <xdr:row>93</xdr:row>
      <xdr:rowOff>0</xdr:rowOff>
    </xdr:to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79130355-18A8-487F-8877-9FC2F88ED97B}"/>
            </a:ext>
          </a:extLst>
        </xdr:cNvPr>
        <xdr:cNvSpPr txBox="1">
          <a:spLocks noChangeArrowheads="1"/>
        </xdr:cNvSpPr>
      </xdr:nvSpPr>
      <xdr:spPr bwMode="auto">
        <a:xfrm>
          <a:off x="739140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93</xdr:row>
      <xdr:rowOff>0</xdr:rowOff>
    </xdr:from>
    <xdr:to>
      <xdr:col>18</xdr:col>
      <xdr:colOff>85725</xdr:colOff>
      <xdr:row>93</xdr:row>
      <xdr:rowOff>0</xdr:rowOff>
    </xdr:to>
    <xdr:sp macro="" textlink="">
      <xdr:nvSpPr>
        <xdr:cNvPr id="10" name="Text Box 96">
          <a:extLst>
            <a:ext uri="{FF2B5EF4-FFF2-40B4-BE49-F238E27FC236}">
              <a16:creationId xmlns:a16="http://schemas.microsoft.com/office/drawing/2014/main" id="{7D2528E5-F262-4453-B560-12012870E4C0}"/>
            </a:ext>
          </a:extLst>
        </xdr:cNvPr>
        <xdr:cNvSpPr txBox="1">
          <a:spLocks noChangeArrowheads="1"/>
        </xdr:cNvSpPr>
      </xdr:nvSpPr>
      <xdr:spPr bwMode="auto">
        <a:xfrm>
          <a:off x="4286250" y="253174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93</xdr:row>
      <xdr:rowOff>0</xdr:rowOff>
    </xdr:from>
    <xdr:to>
      <xdr:col>21</xdr:col>
      <xdr:colOff>104775</xdr:colOff>
      <xdr:row>93</xdr:row>
      <xdr:rowOff>0</xdr:rowOff>
    </xdr:to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14CF521C-DADC-4A66-961E-A72CE589A3BA}"/>
            </a:ext>
          </a:extLst>
        </xdr:cNvPr>
        <xdr:cNvSpPr txBox="1">
          <a:spLocks noChangeArrowheads="1"/>
        </xdr:cNvSpPr>
      </xdr:nvSpPr>
      <xdr:spPr bwMode="auto">
        <a:xfrm>
          <a:off x="53149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93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CCF55AC5-F4BF-4320-988B-F36892DFF686}"/>
            </a:ext>
          </a:extLst>
        </xdr:cNvPr>
        <xdr:cNvSpPr txBox="1">
          <a:spLocks noChangeArrowheads="1"/>
        </xdr:cNvSpPr>
      </xdr:nvSpPr>
      <xdr:spPr bwMode="auto">
        <a:xfrm>
          <a:off x="73723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171450</xdr:colOff>
      <xdr:row>118</xdr:row>
      <xdr:rowOff>142875</xdr:rowOff>
    </xdr:from>
    <xdr:to>
      <xdr:col>7</xdr:col>
      <xdr:colOff>110490</xdr:colOff>
      <xdr:row>118</xdr:row>
      <xdr:rowOff>142875</xdr:rowOff>
    </xdr:to>
    <xdr:sp macro="" textlink="">
      <xdr:nvSpPr>
        <xdr:cNvPr id="16" name="Text Box 82">
          <a:extLst>
            <a:ext uri="{FF2B5EF4-FFF2-40B4-BE49-F238E27FC236}">
              <a16:creationId xmlns:a16="http://schemas.microsoft.com/office/drawing/2014/main" id="{D75C8543-B64C-4DFA-8502-DE24EC84A745}"/>
            </a:ext>
          </a:extLst>
        </xdr:cNvPr>
        <xdr:cNvSpPr txBox="1">
          <a:spLocks noChangeArrowheads="1"/>
        </xdr:cNvSpPr>
      </xdr:nvSpPr>
      <xdr:spPr bwMode="auto">
        <a:xfrm>
          <a:off x="1600200" y="150114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118</xdr:row>
      <xdr:rowOff>127000</xdr:rowOff>
    </xdr:from>
    <xdr:ext cx="377539" cy="65"/>
    <xdr:sp macro="" textlink="">
      <xdr:nvSpPr>
        <xdr:cNvPr id="18" name="Text Box 84">
          <a:extLst>
            <a:ext uri="{FF2B5EF4-FFF2-40B4-BE49-F238E27FC236}">
              <a16:creationId xmlns:a16="http://schemas.microsoft.com/office/drawing/2014/main" id="{62CB4C31-AEAD-4805-BD12-15E5DCCB5957}"/>
            </a:ext>
          </a:extLst>
        </xdr:cNvPr>
        <xdr:cNvSpPr txBox="1">
          <a:spLocks noChangeArrowheads="1"/>
        </xdr:cNvSpPr>
      </xdr:nvSpPr>
      <xdr:spPr bwMode="auto">
        <a:xfrm>
          <a:off x="6643979" y="14995525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14</xdr:col>
      <xdr:colOff>171450</xdr:colOff>
      <xdr:row>118</xdr:row>
      <xdr:rowOff>142875</xdr:rowOff>
    </xdr:from>
    <xdr:to>
      <xdr:col>15</xdr:col>
      <xdr:colOff>110490</xdr:colOff>
      <xdr:row>118</xdr:row>
      <xdr:rowOff>142875</xdr:rowOff>
    </xdr:to>
    <xdr:sp macro="" textlink="">
      <xdr:nvSpPr>
        <xdr:cNvPr id="20" name="Text Box 87">
          <a:extLst>
            <a:ext uri="{FF2B5EF4-FFF2-40B4-BE49-F238E27FC236}">
              <a16:creationId xmlns:a16="http://schemas.microsoft.com/office/drawing/2014/main" id="{3FFA2104-680F-4B8C-B72C-76E160ED2A09}"/>
            </a:ext>
          </a:extLst>
        </xdr:cNvPr>
        <xdr:cNvSpPr txBox="1">
          <a:spLocks noChangeArrowheads="1"/>
        </xdr:cNvSpPr>
      </xdr:nvSpPr>
      <xdr:spPr bwMode="auto">
        <a:xfrm>
          <a:off x="3505200" y="150114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131</xdr:row>
      <xdr:rowOff>183931</xdr:rowOff>
    </xdr:from>
    <xdr:ext cx="377539" cy="65"/>
    <xdr:sp macro="" textlink="">
      <xdr:nvSpPr>
        <xdr:cNvPr id="21" name="Text Box 79">
          <a:extLst>
            <a:ext uri="{FF2B5EF4-FFF2-40B4-BE49-F238E27FC236}">
              <a16:creationId xmlns:a16="http://schemas.microsoft.com/office/drawing/2014/main" id="{F66A8371-D891-48AE-B26E-D8B2A4FF3832}"/>
            </a:ext>
          </a:extLst>
        </xdr:cNvPr>
        <xdr:cNvSpPr txBox="1">
          <a:spLocks noChangeArrowheads="1"/>
        </xdr:cNvSpPr>
      </xdr:nvSpPr>
      <xdr:spPr bwMode="auto">
        <a:xfrm>
          <a:off x="2357729" y="18329056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20</xdr:col>
      <xdr:colOff>171450</xdr:colOff>
      <xdr:row>131</xdr:row>
      <xdr:rowOff>183931</xdr:rowOff>
    </xdr:from>
    <xdr:to>
      <xdr:col>21</xdr:col>
      <xdr:colOff>110490</xdr:colOff>
      <xdr:row>132</xdr:row>
      <xdr:rowOff>15437</xdr:rowOff>
    </xdr:to>
    <xdr:sp macro="" textlink="">
      <xdr:nvSpPr>
        <xdr:cNvPr id="22" name="Text Box 80">
          <a:extLst>
            <a:ext uri="{FF2B5EF4-FFF2-40B4-BE49-F238E27FC236}">
              <a16:creationId xmlns:a16="http://schemas.microsoft.com/office/drawing/2014/main" id="{0DB17C38-7EA3-4CE4-AA3F-BE2034827D5D}"/>
            </a:ext>
          </a:extLst>
        </xdr:cNvPr>
        <xdr:cNvSpPr txBox="1">
          <a:spLocks noChangeArrowheads="1"/>
        </xdr:cNvSpPr>
      </xdr:nvSpPr>
      <xdr:spPr bwMode="auto">
        <a:xfrm>
          <a:off x="493395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131</xdr:row>
      <xdr:rowOff>183931</xdr:rowOff>
    </xdr:from>
    <xdr:to>
      <xdr:col>25</xdr:col>
      <xdr:colOff>110490</xdr:colOff>
      <xdr:row>132</xdr:row>
      <xdr:rowOff>15437</xdr:rowOff>
    </xdr:to>
    <xdr:sp macro="" textlink="">
      <xdr:nvSpPr>
        <xdr:cNvPr id="23" name="Text Box 81">
          <a:extLst>
            <a:ext uri="{FF2B5EF4-FFF2-40B4-BE49-F238E27FC236}">
              <a16:creationId xmlns:a16="http://schemas.microsoft.com/office/drawing/2014/main" id="{437D56AB-30C9-440B-BAF2-5A8677F1BDCF}"/>
            </a:ext>
          </a:extLst>
        </xdr:cNvPr>
        <xdr:cNvSpPr txBox="1">
          <a:spLocks noChangeArrowheads="1"/>
        </xdr:cNvSpPr>
      </xdr:nvSpPr>
      <xdr:spPr bwMode="auto">
        <a:xfrm>
          <a:off x="588645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131</xdr:row>
      <xdr:rowOff>183931</xdr:rowOff>
    </xdr:from>
    <xdr:to>
      <xdr:col>7</xdr:col>
      <xdr:colOff>110490</xdr:colOff>
      <xdr:row>132</xdr:row>
      <xdr:rowOff>15437</xdr:rowOff>
    </xdr:to>
    <xdr:sp macro="" textlink="">
      <xdr:nvSpPr>
        <xdr:cNvPr id="24" name="Text Box 82">
          <a:extLst>
            <a:ext uri="{FF2B5EF4-FFF2-40B4-BE49-F238E27FC236}">
              <a16:creationId xmlns:a16="http://schemas.microsoft.com/office/drawing/2014/main" id="{E95A0828-AFEC-4630-B644-368148DB3BF6}"/>
            </a:ext>
          </a:extLst>
        </xdr:cNvPr>
        <xdr:cNvSpPr txBox="1">
          <a:spLocks noChangeArrowheads="1"/>
        </xdr:cNvSpPr>
      </xdr:nvSpPr>
      <xdr:spPr bwMode="auto">
        <a:xfrm>
          <a:off x="16002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131</xdr:row>
      <xdr:rowOff>183931</xdr:rowOff>
    </xdr:from>
    <xdr:to>
      <xdr:col>3</xdr:col>
      <xdr:colOff>110490</xdr:colOff>
      <xdr:row>132</xdr:row>
      <xdr:rowOff>15437</xdr:rowOff>
    </xdr:to>
    <xdr:sp macro="" textlink="">
      <xdr:nvSpPr>
        <xdr:cNvPr id="25" name="Text Box 83">
          <a:extLst>
            <a:ext uri="{FF2B5EF4-FFF2-40B4-BE49-F238E27FC236}">
              <a16:creationId xmlns:a16="http://schemas.microsoft.com/office/drawing/2014/main" id="{DAAF9DA0-190C-4AEC-83CC-D854FECC5B64}"/>
            </a:ext>
          </a:extLst>
        </xdr:cNvPr>
        <xdr:cNvSpPr txBox="1">
          <a:spLocks noChangeArrowheads="1"/>
        </xdr:cNvSpPr>
      </xdr:nvSpPr>
      <xdr:spPr bwMode="auto">
        <a:xfrm>
          <a:off x="6477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131</xdr:row>
      <xdr:rowOff>183931</xdr:rowOff>
    </xdr:from>
    <xdr:ext cx="377539" cy="65"/>
    <xdr:sp macro="" textlink="">
      <xdr:nvSpPr>
        <xdr:cNvPr id="26" name="Text Box 84">
          <a:extLst>
            <a:ext uri="{FF2B5EF4-FFF2-40B4-BE49-F238E27FC236}">
              <a16:creationId xmlns:a16="http://schemas.microsoft.com/office/drawing/2014/main" id="{4F686030-142F-41FB-B799-25D2DC75BDF1}"/>
            </a:ext>
          </a:extLst>
        </xdr:cNvPr>
        <xdr:cNvSpPr txBox="1">
          <a:spLocks noChangeArrowheads="1"/>
        </xdr:cNvSpPr>
      </xdr:nvSpPr>
      <xdr:spPr bwMode="auto">
        <a:xfrm>
          <a:off x="6643979" y="18329056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16</xdr:col>
      <xdr:colOff>190500</xdr:colOff>
      <xdr:row>131</xdr:row>
      <xdr:rowOff>183931</xdr:rowOff>
    </xdr:from>
    <xdr:to>
      <xdr:col>17</xdr:col>
      <xdr:colOff>114300</xdr:colOff>
      <xdr:row>132</xdr:row>
      <xdr:rowOff>15437</xdr:rowOff>
    </xdr:to>
    <xdr:sp macro="" textlink="">
      <xdr:nvSpPr>
        <xdr:cNvPr id="27" name="Text Box 86">
          <a:extLst>
            <a:ext uri="{FF2B5EF4-FFF2-40B4-BE49-F238E27FC236}">
              <a16:creationId xmlns:a16="http://schemas.microsoft.com/office/drawing/2014/main" id="{690FF120-E800-4FA7-9DE4-DEF676A85689}"/>
            </a:ext>
          </a:extLst>
        </xdr:cNvPr>
        <xdr:cNvSpPr txBox="1">
          <a:spLocks noChangeArrowheads="1"/>
        </xdr:cNvSpPr>
      </xdr:nvSpPr>
      <xdr:spPr bwMode="auto">
        <a:xfrm>
          <a:off x="4000500" y="18329056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131</xdr:row>
      <xdr:rowOff>183931</xdr:rowOff>
    </xdr:from>
    <xdr:to>
      <xdr:col>15</xdr:col>
      <xdr:colOff>110490</xdr:colOff>
      <xdr:row>132</xdr:row>
      <xdr:rowOff>15437</xdr:rowOff>
    </xdr:to>
    <xdr:sp macro="" textlink="">
      <xdr:nvSpPr>
        <xdr:cNvPr id="28" name="Text Box 87">
          <a:extLst>
            <a:ext uri="{FF2B5EF4-FFF2-40B4-BE49-F238E27FC236}">
              <a16:creationId xmlns:a16="http://schemas.microsoft.com/office/drawing/2014/main" id="{3771CBEE-41CC-4CE3-956E-5F7E547BA155}"/>
            </a:ext>
          </a:extLst>
        </xdr:cNvPr>
        <xdr:cNvSpPr txBox="1">
          <a:spLocks noChangeArrowheads="1"/>
        </xdr:cNvSpPr>
      </xdr:nvSpPr>
      <xdr:spPr bwMode="auto">
        <a:xfrm>
          <a:off x="35052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132</xdr:row>
      <xdr:rowOff>0</xdr:rowOff>
    </xdr:from>
    <xdr:ext cx="377539" cy="65"/>
    <xdr:sp macro="" textlink="">
      <xdr:nvSpPr>
        <xdr:cNvPr id="29" name="Text Box 79">
          <a:extLst>
            <a:ext uri="{FF2B5EF4-FFF2-40B4-BE49-F238E27FC236}">
              <a16:creationId xmlns:a16="http://schemas.microsoft.com/office/drawing/2014/main" id="{2A5EBD66-7A41-42A3-8DEE-F595C1ACE39A}"/>
            </a:ext>
          </a:extLst>
        </xdr:cNvPr>
        <xdr:cNvSpPr txBox="1">
          <a:spLocks noChangeArrowheads="1"/>
        </xdr:cNvSpPr>
      </xdr:nvSpPr>
      <xdr:spPr bwMode="auto">
        <a:xfrm>
          <a:off x="2357729" y="2247900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20</xdr:col>
      <xdr:colOff>171450</xdr:colOff>
      <xdr:row>132</xdr:row>
      <xdr:rowOff>0</xdr:rowOff>
    </xdr:from>
    <xdr:ext cx="188858" cy="0"/>
    <xdr:sp macro="" textlink="">
      <xdr:nvSpPr>
        <xdr:cNvPr id="30" name="Text Box 80">
          <a:extLst>
            <a:ext uri="{FF2B5EF4-FFF2-40B4-BE49-F238E27FC236}">
              <a16:creationId xmlns:a16="http://schemas.microsoft.com/office/drawing/2014/main" id="{E9B1D652-8AD3-4FB2-8C35-3995A6CA9C43}"/>
            </a:ext>
          </a:extLst>
        </xdr:cNvPr>
        <xdr:cNvSpPr txBox="1">
          <a:spLocks noChangeArrowheads="1"/>
        </xdr:cNvSpPr>
      </xdr:nvSpPr>
      <xdr:spPr bwMode="auto">
        <a:xfrm>
          <a:off x="4933950" y="22488525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132</xdr:row>
      <xdr:rowOff>0</xdr:rowOff>
    </xdr:from>
    <xdr:ext cx="188858" cy="0"/>
    <xdr:sp macro="" textlink="">
      <xdr:nvSpPr>
        <xdr:cNvPr id="31" name="Text Box 81">
          <a:extLst>
            <a:ext uri="{FF2B5EF4-FFF2-40B4-BE49-F238E27FC236}">
              <a16:creationId xmlns:a16="http://schemas.microsoft.com/office/drawing/2014/main" id="{313A8CC5-8EB1-4704-81B3-36B088FA834B}"/>
            </a:ext>
          </a:extLst>
        </xdr:cNvPr>
        <xdr:cNvSpPr txBox="1">
          <a:spLocks noChangeArrowheads="1"/>
        </xdr:cNvSpPr>
      </xdr:nvSpPr>
      <xdr:spPr bwMode="auto">
        <a:xfrm>
          <a:off x="5886450" y="224980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132</xdr:row>
      <xdr:rowOff>0</xdr:rowOff>
    </xdr:from>
    <xdr:ext cx="188857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0F096777-5592-408E-994D-213837FEF70D}"/>
            </a:ext>
          </a:extLst>
        </xdr:cNvPr>
        <xdr:cNvSpPr txBox="1">
          <a:spLocks noChangeArrowheads="1"/>
        </xdr:cNvSpPr>
      </xdr:nvSpPr>
      <xdr:spPr bwMode="auto">
        <a:xfrm>
          <a:off x="16002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132</xdr:row>
      <xdr:rowOff>0</xdr:rowOff>
    </xdr:from>
    <xdr:ext cx="188857" cy="0"/>
    <xdr:sp macro="" textlink="">
      <xdr:nvSpPr>
        <xdr:cNvPr id="33" name="Text Box 83">
          <a:extLst>
            <a:ext uri="{FF2B5EF4-FFF2-40B4-BE49-F238E27FC236}">
              <a16:creationId xmlns:a16="http://schemas.microsoft.com/office/drawing/2014/main" id="{DC5F4BDE-13A1-4C63-938E-AAB597FA7DBE}"/>
            </a:ext>
          </a:extLst>
        </xdr:cNvPr>
        <xdr:cNvSpPr txBox="1">
          <a:spLocks noChangeArrowheads="1"/>
        </xdr:cNvSpPr>
      </xdr:nvSpPr>
      <xdr:spPr bwMode="auto">
        <a:xfrm>
          <a:off x="6477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132</xdr:row>
      <xdr:rowOff>0</xdr:rowOff>
    </xdr:from>
    <xdr:ext cx="377539" cy="65"/>
    <xdr:sp macro="" textlink="">
      <xdr:nvSpPr>
        <xdr:cNvPr id="34" name="Text Box 84">
          <a:extLst>
            <a:ext uri="{FF2B5EF4-FFF2-40B4-BE49-F238E27FC236}">
              <a16:creationId xmlns:a16="http://schemas.microsoft.com/office/drawing/2014/main" id="{451DA4FA-F006-4F4F-B4F9-72CEA514E09E}"/>
            </a:ext>
          </a:extLst>
        </xdr:cNvPr>
        <xdr:cNvSpPr txBox="1">
          <a:spLocks noChangeArrowheads="1"/>
        </xdr:cNvSpPr>
      </xdr:nvSpPr>
      <xdr:spPr bwMode="auto">
        <a:xfrm>
          <a:off x="6643979" y="224726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190500</xdr:colOff>
      <xdr:row>132</xdr:row>
      <xdr:rowOff>0</xdr:rowOff>
    </xdr:from>
    <xdr:ext cx="179333" cy="0"/>
    <xdr:sp macro="" textlink="">
      <xdr:nvSpPr>
        <xdr:cNvPr id="35" name="Text Box 86">
          <a:extLst>
            <a:ext uri="{FF2B5EF4-FFF2-40B4-BE49-F238E27FC236}">
              <a16:creationId xmlns:a16="http://schemas.microsoft.com/office/drawing/2014/main" id="{1822B972-17B9-438C-B144-80AF1EE7ED18}"/>
            </a:ext>
          </a:extLst>
        </xdr:cNvPr>
        <xdr:cNvSpPr txBox="1">
          <a:spLocks noChangeArrowheads="1"/>
        </xdr:cNvSpPr>
      </xdr:nvSpPr>
      <xdr:spPr bwMode="auto">
        <a:xfrm>
          <a:off x="4000500" y="2247900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132</xdr:row>
      <xdr:rowOff>0</xdr:rowOff>
    </xdr:from>
    <xdr:ext cx="188857" cy="0"/>
    <xdr:sp macro="" textlink="">
      <xdr:nvSpPr>
        <xdr:cNvPr id="36" name="Text Box 87">
          <a:extLst>
            <a:ext uri="{FF2B5EF4-FFF2-40B4-BE49-F238E27FC236}">
              <a16:creationId xmlns:a16="http://schemas.microsoft.com/office/drawing/2014/main" id="{5EA7044E-9D9E-4DEC-8530-9D250C5F5505}"/>
            </a:ext>
          </a:extLst>
        </xdr:cNvPr>
        <xdr:cNvSpPr txBox="1">
          <a:spLocks noChangeArrowheads="1"/>
        </xdr:cNvSpPr>
      </xdr:nvSpPr>
      <xdr:spPr bwMode="auto">
        <a:xfrm>
          <a:off x="35052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171450</xdr:colOff>
      <xdr:row>120</xdr:row>
      <xdr:rowOff>142875</xdr:rowOff>
    </xdr:from>
    <xdr:ext cx="196215" cy="0"/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A23F6BAB-0FB5-4FF5-B638-6AE4CEA85FBF}"/>
            </a:ext>
          </a:extLst>
        </xdr:cNvPr>
        <xdr:cNvSpPr txBox="1">
          <a:spLocks noChangeArrowheads="1"/>
        </xdr:cNvSpPr>
      </xdr:nvSpPr>
      <xdr:spPr bwMode="auto">
        <a:xfrm>
          <a:off x="1714500" y="231076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118</xdr:row>
      <xdr:rowOff>142875</xdr:rowOff>
    </xdr:from>
    <xdr:ext cx="196215" cy="0"/>
    <xdr:sp macro="" textlink="">
      <xdr:nvSpPr>
        <xdr:cNvPr id="40" name="Text Box 87">
          <a:extLst>
            <a:ext uri="{FF2B5EF4-FFF2-40B4-BE49-F238E27FC236}">
              <a16:creationId xmlns:a16="http://schemas.microsoft.com/office/drawing/2014/main" id="{74A7FC70-BC94-43F2-85E6-E48AFD3CC2D9}"/>
            </a:ext>
          </a:extLst>
        </xdr:cNvPr>
        <xdr:cNvSpPr txBox="1">
          <a:spLocks noChangeArrowheads="1"/>
        </xdr:cNvSpPr>
      </xdr:nvSpPr>
      <xdr:spPr bwMode="auto">
        <a:xfrm>
          <a:off x="3771900" y="231076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118</xdr:row>
      <xdr:rowOff>142875</xdr:rowOff>
    </xdr:from>
    <xdr:ext cx="196215" cy="0"/>
    <xdr:sp macro="" textlink="">
      <xdr:nvSpPr>
        <xdr:cNvPr id="41" name="Text Box 82">
          <a:extLst>
            <a:ext uri="{FF2B5EF4-FFF2-40B4-BE49-F238E27FC236}">
              <a16:creationId xmlns:a16="http://schemas.microsoft.com/office/drawing/2014/main" id="{29710F3E-048A-48C7-A190-B5500F07DE60}"/>
            </a:ext>
          </a:extLst>
        </xdr:cNvPr>
        <xdr:cNvSpPr txBox="1">
          <a:spLocks noChangeArrowheads="1"/>
        </xdr:cNvSpPr>
      </xdr:nvSpPr>
      <xdr:spPr bwMode="auto">
        <a:xfrm>
          <a:off x="12192000" y="236601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214604</xdr:colOff>
      <xdr:row>118</xdr:row>
      <xdr:rowOff>127000</xdr:rowOff>
    </xdr:from>
    <xdr:ext cx="377539" cy="65"/>
    <xdr:sp macro="" textlink="">
      <xdr:nvSpPr>
        <xdr:cNvPr id="42" name="Text Box 84">
          <a:extLst>
            <a:ext uri="{FF2B5EF4-FFF2-40B4-BE49-F238E27FC236}">
              <a16:creationId xmlns:a16="http://schemas.microsoft.com/office/drawing/2014/main" id="{18CEC9B6-EEDB-48AB-A5CB-867579525C32}"/>
            </a:ext>
          </a:extLst>
        </xdr:cNvPr>
        <xdr:cNvSpPr txBox="1">
          <a:spLocks noChangeArrowheads="1"/>
        </xdr:cNvSpPr>
      </xdr:nvSpPr>
      <xdr:spPr bwMode="auto">
        <a:xfrm>
          <a:off x="7158329" y="23091775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28</xdr:col>
      <xdr:colOff>171450</xdr:colOff>
      <xdr:row>118</xdr:row>
      <xdr:rowOff>142875</xdr:rowOff>
    </xdr:from>
    <xdr:ext cx="196215" cy="0"/>
    <xdr:sp macro="" textlink="">
      <xdr:nvSpPr>
        <xdr:cNvPr id="43" name="Text Box 82">
          <a:extLst>
            <a:ext uri="{FF2B5EF4-FFF2-40B4-BE49-F238E27FC236}">
              <a16:creationId xmlns:a16="http://schemas.microsoft.com/office/drawing/2014/main" id="{09B4BA65-B774-4A48-BEF3-4397EF471E0E}"/>
            </a:ext>
          </a:extLst>
        </xdr:cNvPr>
        <xdr:cNvSpPr txBox="1">
          <a:spLocks noChangeArrowheads="1"/>
        </xdr:cNvSpPr>
      </xdr:nvSpPr>
      <xdr:spPr bwMode="auto">
        <a:xfrm>
          <a:off x="12192000" y="236601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36C4-1632-4D01-A944-5A1E3A0C91EB}">
  <sheetPr>
    <pageSetUpPr autoPageBreaks="0" fitToPage="1"/>
  </sheetPr>
  <dimension ref="A1:BW132"/>
  <sheetViews>
    <sheetView tabSelected="1" view="pageBreakPreview" topLeftCell="A7" zoomScaleNormal="100" zoomScaleSheetLayoutView="100" workbookViewId="0">
      <selection activeCell="Z18" sqref="Z18"/>
    </sheetView>
  </sheetViews>
  <sheetFormatPr defaultColWidth="3.375" defaultRowHeight="13.5" x14ac:dyDescent="0.15"/>
  <cols>
    <col min="1" max="42" width="3.375" style="30"/>
    <col min="43" max="43" width="12.625" style="30" bestFit="1" customWidth="1"/>
    <col min="44" max="16384" width="3.375" style="30"/>
  </cols>
  <sheetData>
    <row r="1" spans="1:36" s="24" customFormat="1" ht="27.95" customHeight="1" x14ac:dyDescent="0.15">
      <c r="A1" s="198" t="s">
        <v>145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  <c r="AJ1" s="199"/>
    </row>
    <row r="2" spans="1:36" s="24" customFormat="1" ht="27.95" customHeight="1" x14ac:dyDescent="0.1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</row>
    <row r="3" spans="1:36" s="24" customFormat="1" ht="15" customHeight="1" x14ac:dyDescent="0.15">
      <c r="A3" s="24" t="s">
        <v>101</v>
      </c>
      <c r="B3" s="40" t="s">
        <v>102</v>
      </c>
    </row>
    <row r="4" spans="1:36" s="24" customFormat="1" ht="15" customHeight="1" x14ac:dyDescent="0.15">
      <c r="B4" s="24" t="s">
        <v>103</v>
      </c>
      <c r="E4" s="24" t="s">
        <v>104</v>
      </c>
    </row>
    <row r="5" spans="1:36" s="24" customFormat="1" ht="15" customHeight="1" x14ac:dyDescent="0.15">
      <c r="B5" s="24" t="s">
        <v>105</v>
      </c>
      <c r="E5" s="24" t="s">
        <v>129</v>
      </c>
    </row>
    <row r="6" spans="1:36" s="24" customFormat="1" ht="15" customHeight="1" x14ac:dyDescent="0.15">
      <c r="B6" s="24" t="s">
        <v>106</v>
      </c>
      <c r="E6" s="24" t="s">
        <v>146</v>
      </c>
    </row>
    <row r="7" spans="1:36" s="24" customFormat="1" ht="15" customHeight="1" x14ac:dyDescent="0.15">
      <c r="B7" s="24" t="s">
        <v>107</v>
      </c>
      <c r="E7" s="24" t="s">
        <v>126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36" s="24" customFormat="1" ht="15" customHeight="1" x14ac:dyDescent="0.15">
      <c r="B8" s="24" t="s">
        <v>108</v>
      </c>
      <c r="E8" s="24" t="s">
        <v>109</v>
      </c>
    </row>
    <row r="9" spans="1:36" s="24" customFormat="1" ht="5.0999999999999996" customHeight="1" x14ac:dyDescent="0.15"/>
    <row r="10" spans="1:36" s="24" customFormat="1" ht="15" customHeight="1" x14ac:dyDescent="0.15">
      <c r="A10" s="24" t="s">
        <v>110</v>
      </c>
      <c r="B10" s="40" t="s">
        <v>111</v>
      </c>
    </row>
    <row r="11" spans="1:36" s="24" customFormat="1" ht="15" customHeight="1" x14ac:dyDescent="0.15">
      <c r="B11" s="24" t="s">
        <v>112</v>
      </c>
    </row>
    <row r="12" spans="1:36" s="24" customFormat="1" ht="15" customHeight="1" x14ac:dyDescent="0.15">
      <c r="B12" s="24" t="s">
        <v>128</v>
      </c>
    </row>
    <row r="13" spans="1:36" s="24" customFormat="1" ht="15" customHeight="1" x14ac:dyDescent="0.15">
      <c r="B13" s="24" t="s">
        <v>138</v>
      </c>
    </row>
    <row r="14" spans="1:36" s="24" customFormat="1" ht="15" customHeight="1" x14ac:dyDescent="0.15">
      <c r="B14" s="24" t="s">
        <v>113</v>
      </c>
    </row>
    <row r="15" spans="1:36" s="24" customFormat="1" ht="15" customHeight="1" x14ac:dyDescent="0.15">
      <c r="B15" s="24" t="s">
        <v>114</v>
      </c>
    </row>
    <row r="16" spans="1:36" s="24" customFormat="1" ht="15" customHeight="1" x14ac:dyDescent="0.15">
      <c r="B16" s="24" t="s">
        <v>115</v>
      </c>
    </row>
    <row r="17" spans="1:31" s="24" customFormat="1" ht="15" customHeight="1" x14ac:dyDescent="0.15">
      <c r="B17" s="24" t="s">
        <v>127</v>
      </c>
    </row>
    <row r="18" spans="1:31" s="24" customFormat="1" ht="15" customHeight="1" x14ac:dyDescent="0.15">
      <c r="B18" s="24" t="s">
        <v>116</v>
      </c>
    </row>
    <row r="19" spans="1:31" s="24" customFormat="1" ht="15" customHeight="1" x14ac:dyDescent="0.15">
      <c r="B19" s="24" t="s">
        <v>117</v>
      </c>
    </row>
    <row r="20" spans="1:31" s="24" customFormat="1" ht="15" customHeight="1" x14ac:dyDescent="0.15">
      <c r="B20" s="24" t="s">
        <v>118</v>
      </c>
    </row>
    <row r="21" spans="1:31" s="24" customFormat="1" ht="15" customHeight="1" x14ac:dyDescent="0.15">
      <c r="B21" s="24" t="s">
        <v>119</v>
      </c>
    </row>
    <row r="22" spans="1:31" s="24" customFormat="1" ht="15" customHeight="1" x14ac:dyDescent="0.15">
      <c r="B22" s="24" t="s">
        <v>175</v>
      </c>
    </row>
    <row r="23" spans="1:31" s="24" customFormat="1" ht="15" customHeight="1" x14ac:dyDescent="0.15"/>
    <row r="24" spans="1:31" ht="12" customHeight="1" x14ac:dyDescent="0.15"/>
    <row r="25" spans="1:31" x14ac:dyDescent="0.15">
      <c r="A25" s="1" t="s">
        <v>10</v>
      </c>
      <c r="B25" s="1"/>
    </row>
    <row r="26" spans="1:31" ht="6.75" customHeight="1" x14ac:dyDescent="0.15">
      <c r="B26" s="1"/>
    </row>
    <row r="27" spans="1:31" s="21" customFormat="1" x14ac:dyDescent="0.15">
      <c r="C27" s="200" t="s">
        <v>17</v>
      </c>
      <c r="D27" s="69"/>
      <c r="E27" s="69"/>
      <c r="F27" s="69"/>
      <c r="G27" s="69"/>
      <c r="I27" s="200" t="s">
        <v>18</v>
      </c>
      <c r="J27" s="69"/>
      <c r="K27" s="69"/>
      <c r="L27" s="69"/>
      <c r="M27" s="69"/>
      <c r="O27" s="200" t="s">
        <v>19</v>
      </c>
      <c r="P27" s="69"/>
      <c r="Q27" s="69"/>
      <c r="R27" s="69"/>
      <c r="S27" s="69"/>
      <c r="U27" s="200" t="s">
        <v>120</v>
      </c>
      <c r="V27" s="69"/>
      <c r="W27" s="69"/>
      <c r="X27" s="69"/>
      <c r="Y27" s="69"/>
      <c r="AA27" s="65"/>
      <c r="AB27" s="69"/>
      <c r="AC27" s="69"/>
      <c r="AD27" s="69"/>
      <c r="AE27" s="69"/>
    </row>
    <row r="28" spans="1:31" ht="6.75" customHeight="1" x14ac:dyDescent="0.15"/>
    <row r="29" spans="1:31" x14ac:dyDescent="0.15">
      <c r="C29" s="41" t="s">
        <v>13</v>
      </c>
      <c r="D29" s="188" t="s">
        <v>154</v>
      </c>
      <c r="E29" s="189"/>
      <c r="F29" s="189"/>
      <c r="G29" s="189"/>
      <c r="I29" s="207" t="s">
        <v>23</v>
      </c>
      <c r="J29" s="208" t="s">
        <v>157</v>
      </c>
      <c r="K29" s="208"/>
      <c r="L29" s="208"/>
      <c r="M29" s="208"/>
      <c r="O29" s="41" t="s">
        <v>6</v>
      </c>
      <c r="P29" s="188" t="s">
        <v>160</v>
      </c>
      <c r="Q29" s="188"/>
      <c r="R29" s="188"/>
      <c r="S29" s="188"/>
      <c r="U29" s="41" t="s">
        <v>14</v>
      </c>
      <c r="V29" s="188" t="s">
        <v>163</v>
      </c>
      <c r="W29" s="188"/>
      <c r="X29" s="188"/>
      <c r="Y29" s="188"/>
      <c r="AB29" s="76"/>
      <c r="AC29" s="76"/>
      <c r="AD29" s="76"/>
      <c r="AE29" s="76"/>
    </row>
    <row r="30" spans="1:31" x14ac:dyDescent="0.15">
      <c r="C30" s="41" t="s">
        <v>20</v>
      </c>
      <c r="D30" s="188" t="s">
        <v>155</v>
      </c>
      <c r="E30" s="189"/>
      <c r="F30" s="189"/>
      <c r="G30" s="189"/>
      <c r="I30" s="41" t="s">
        <v>8</v>
      </c>
      <c r="J30" s="188" t="s">
        <v>158</v>
      </c>
      <c r="K30" s="188"/>
      <c r="L30" s="188"/>
      <c r="M30" s="188"/>
      <c r="O30" s="41" t="s">
        <v>21</v>
      </c>
      <c r="P30" s="188" t="s">
        <v>161</v>
      </c>
      <c r="Q30" s="188"/>
      <c r="R30" s="188"/>
      <c r="S30" s="188"/>
      <c r="U30" s="41" t="s">
        <v>22</v>
      </c>
      <c r="V30" s="188" t="s">
        <v>162</v>
      </c>
      <c r="W30" s="188"/>
      <c r="X30" s="188"/>
      <c r="Y30" s="188"/>
      <c r="AB30" s="76"/>
      <c r="AC30" s="76"/>
      <c r="AD30" s="76"/>
      <c r="AE30" s="76"/>
    </row>
    <row r="31" spans="1:31" x14ac:dyDescent="0.15">
      <c r="C31" s="41" t="s">
        <v>7</v>
      </c>
      <c r="D31" s="188" t="s">
        <v>156</v>
      </c>
      <c r="E31" s="189"/>
      <c r="F31" s="189"/>
      <c r="G31" s="189"/>
      <c r="I31" s="41" t="s">
        <v>9</v>
      </c>
      <c r="J31" s="188" t="s">
        <v>159</v>
      </c>
      <c r="K31" s="188"/>
      <c r="L31" s="188"/>
      <c r="M31" s="188"/>
      <c r="O31" s="41"/>
      <c r="P31" s="188"/>
      <c r="Q31" s="188"/>
      <c r="R31" s="188"/>
      <c r="S31" s="188"/>
      <c r="U31" s="41"/>
      <c r="V31" s="188"/>
      <c r="W31" s="188"/>
      <c r="X31" s="188"/>
      <c r="Y31" s="188"/>
      <c r="AB31" s="76"/>
      <c r="AC31" s="76"/>
      <c r="AD31" s="76"/>
      <c r="AE31" s="76"/>
    </row>
    <row r="32" spans="1:31" x14ac:dyDescent="0.15">
      <c r="C32" s="41"/>
      <c r="D32" s="188"/>
      <c r="E32" s="189"/>
      <c r="F32" s="189"/>
      <c r="G32" s="189"/>
      <c r="I32" s="41"/>
      <c r="J32" s="188"/>
      <c r="K32" s="188"/>
      <c r="L32" s="188"/>
      <c r="M32" s="188"/>
      <c r="O32" s="41"/>
      <c r="P32" s="188"/>
      <c r="Q32" s="188"/>
      <c r="R32" s="188"/>
      <c r="S32" s="188"/>
      <c r="U32" s="41"/>
      <c r="V32" s="188"/>
      <c r="W32" s="188"/>
      <c r="X32" s="188"/>
      <c r="Y32" s="188"/>
    </row>
    <row r="33" spans="1:29" ht="6" customHeight="1" x14ac:dyDescent="0.15">
      <c r="V33" s="3"/>
    </row>
    <row r="34" spans="1:29" x14ac:dyDescent="0.15">
      <c r="A34" s="1" t="s">
        <v>0</v>
      </c>
      <c r="V34" s="3"/>
    </row>
    <row r="35" spans="1:29" ht="6.95" customHeight="1" thickBot="1" x14ac:dyDescent="0.2">
      <c r="V35" s="3"/>
    </row>
    <row r="36" spans="1:29" ht="17.100000000000001" customHeight="1" x14ac:dyDescent="0.15">
      <c r="B36" s="190"/>
      <c r="C36" s="191"/>
      <c r="D36" s="191"/>
      <c r="E36" s="192" t="s">
        <v>1</v>
      </c>
      <c r="F36" s="193"/>
      <c r="G36" s="194"/>
      <c r="H36" s="195" t="s">
        <v>121</v>
      </c>
      <c r="I36" s="196"/>
      <c r="J36" s="196"/>
      <c r="K36" s="196"/>
      <c r="L36" s="196"/>
      <c r="M36" s="196"/>
      <c r="N36" s="196"/>
      <c r="O36" s="196"/>
      <c r="P36" s="196"/>
      <c r="Q36" s="196"/>
      <c r="R36" s="197"/>
      <c r="S36" s="196" t="s">
        <v>122</v>
      </c>
      <c r="T36" s="196"/>
      <c r="U36" s="196"/>
      <c r="V36" s="196"/>
      <c r="W36" s="196"/>
      <c r="X36" s="196"/>
      <c r="Y36" s="196"/>
      <c r="Z36" s="196"/>
      <c r="AA36" s="196"/>
      <c r="AB36" s="196"/>
      <c r="AC36" s="197"/>
    </row>
    <row r="37" spans="1:29" ht="17.100000000000001" customHeight="1" x14ac:dyDescent="0.15">
      <c r="B37" s="177" t="s">
        <v>15</v>
      </c>
      <c r="C37" s="178"/>
      <c r="D37" s="178"/>
      <c r="E37" s="82" t="s">
        <v>5</v>
      </c>
      <c r="F37" s="83"/>
      <c r="G37" s="180"/>
      <c r="H37" s="187" t="s">
        <v>63</v>
      </c>
      <c r="I37" s="123"/>
      <c r="J37" s="123"/>
      <c r="K37" s="123"/>
      <c r="L37" s="123"/>
      <c r="M37" s="123"/>
      <c r="N37" s="123"/>
      <c r="O37" s="123"/>
      <c r="P37" s="135"/>
      <c r="Q37" s="42" t="s">
        <v>24</v>
      </c>
      <c r="R37" s="52"/>
      <c r="S37" s="68" t="s">
        <v>63</v>
      </c>
      <c r="T37" s="68"/>
      <c r="U37" s="68"/>
      <c r="V37" s="68"/>
      <c r="W37" s="68"/>
      <c r="X37" s="68"/>
      <c r="Y37" s="68"/>
      <c r="Z37" s="68"/>
      <c r="AA37" s="137"/>
      <c r="AB37" s="43" t="s">
        <v>24</v>
      </c>
      <c r="AC37" s="44"/>
    </row>
    <row r="38" spans="1:29" ht="17.100000000000001" customHeight="1" x14ac:dyDescent="0.15">
      <c r="B38" s="177" t="s">
        <v>16</v>
      </c>
      <c r="C38" s="178"/>
      <c r="D38" s="178"/>
      <c r="E38" s="179" t="s">
        <v>130</v>
      </c>
      <c r="F38" s="168"/>
      <c r="G38" s="168"/>
      <c r="H38" s="167" t="s">
        <v>164</v>
      </c>
      <c r="I38" s="168"/>
      <c r="J38" s="168"/>
      <c r="K38" s="169"/>
      <c r="L38" s="32" t="s">
        <v>123</v>
      </c>
      <c r="M38" s="180" t="s">
        <v>165</v>
      </c>
      <c r="N38" s="127"/>
      <c r="O38" s="127"/>
      <c r="P38" s="128"/>
      <c r="Q38" s="45" t="s">
        <v>6</v>
      </c>
      <c r="R38" s="46"/>
      <c r="S38" s="127" t="s">
        <v>168</v>
      </c>
      <c r="T38" s="127"/>
      <c r="U38" s="127"/>
      <c r="V38" s="128"/>
      <c r="W38" s="32" t="s">
        <v>123</v>
      </c>
      <c r="X38" s="168" t="s">
        <v>173</v>
      </c>
      <c r="Y38" s="168"/>
      <c r="Z38" s="168"/>
      <c r="AA38" s="169"/>
      <c r="AB38" s="45" t="s">
        <v>21</v>
      </c>
      <c r="AC38" s="46"/>
    </row>
    <row r="39" spans="1:29" ht="17.100000000000001" customHeight="1" x14ac:dyDescent="0.15">
      <c r="B39" s="177" t="s">
        <v>2</v>
      </c>
      <c r="C39" s="178"/>
      <c r="D39" s="178"/>
      <c r="E39" s="179" t="s">
        <v>131</v>
      </c>
      <c r="F39" s="168"/>
      <c r="G39" s="168"/>
      <c r="H39" s="167" t="s">
        <v>169</v>
      </c>
      <c r="I39" s="168"/>
      <c r="J39" s="168"/>
      <c r="K39" s="169"/>
      <c r="L39" s="32" t="s">
        <v>123</v>
      </c>
      <c r="M39" s="180" t="s">
        <v>170</v>
      </c>
      <c r="N39" s="127"/>
      <c r="O39" s="127"/>
      <c r="P39" s="128"/>
      <c r="Q39" s="45" t="s">
        <v>8</v>
      </c>
      <c r="R39" s="46"/>
      <c r="S39" s="168"/>
      <c r="T39" s="168"/>
      <c r="U39" s="168"/>
      <c r="V39" s="169"/>
      <c r="W39" s="32" t="s">
        <v>123</v>
      </c>
      <c r="X39" s="127"/>
      <c r="Y39" s="127"/>
      <c r="Z39" s="127"/>
      <c r="AA39" s="128"/>
      <c r="AB39" s="45"/>
      <c r="AC39" s="46"/>
    </row>
    <row r="40" spans="1:29" ht="17.100000000000001" customHeight="1" x14ac:dyDescent="0.15">
      <c r="B40" s="177" t="s">
        <v>3</v>
      </c>
      <c r="C40" s="178"/>
      <c r="D40" s="178"/>
      <c r="E40" s="179" t="s">
        <v>132</v>
      </c>
      <c r="F40" s="168"/>
      <c r="G40" s="168"/>
      <c r="H40" s="186" t="s">
        <v>164</v>
      </c>
      <c r="I40" s="82"/>
      <c r="J40" s="82"/>
      <c r="K40" s="82"/>
      <c r="L40" s="32" t="s">
        <v>123</v>
      </c>
      <c r="M40" s="82" t="s">
        <v>166</v>
      </c>
      <c r="N40" s="82"/>
      <c r="O40" s="82"/>
      <c r="P40" s="82"/>
      <c r="Q40" s="45" t="s">
        <v>147</v>
      </c>
      <c r="R40" s="46"/>
      <c r="S40" s="201" t="s">
        <v>167</v>
      </c>
      <c r="T40" s="201"/>
      <c r="U40" s="201"/>
      <c r="V40" s="202"/>
      <c r="W40" s="203" t="s">
        <v>123</v>
      </c>
      <c r="X40" s="201" t="s">
        <v>173</v>
      </c>
      <c r="Y40" s="201"/>
      <c r="Z40" s="201"/>
      <c r="AA40" s="202"/>
      <c r="AB40" s="204" t="s">
        <v>148</v>
      </c>
      <c r="AC40" s="46"/>
    </row>
    <row r="41" spans="1:29" ht="17.100000000000001" customHeight="1" x14ac:dyDescent="0.15">
      <c r="B41" s="177" t="s">
        <v>11</v>
      </c>
      <c r="C41" s="178"/>
      <c r="D41" s="178"/>
      <c r="E41" s="179" t="s">
        <v>133</v>
      </c>
      <c r="F41" s="168"/>
      <c r="G41" s="168"/>
      <c r="H41" s="167" t="s">
        <v>171</v>
      </c>
      <c r="I41" s="168"/>
      <c r="J41" s="168"/>
      <c r="K41" s="169"/>
      <c r="L41" s="32" t="s">
        <v>123</v>
      </c>
      <c r="M41" s="82" t="s">
        <v>172</v>
      </c>
      <c r="N41" s="82"/>
      <c r="O41" s="82"/>
      <c r="P41" s="82"/>
      <c r="Q41" s="45" t="s">
        <v>150</v>
      </c>
      <c r="R41" s="46"/>
      <c r="S41" s="127"/>
      <c r="T41" s="127"/>
      <c r="U41" s="127"/>
      <c r="V41" s="128"/>
      <c r="W41" s="32" t="s">
        <v>123</v>
      </c>
      <c r="X41" s="127"/>
      <c r="Y41" s="127"/>
      <c r="Z41" s="127"/>
      <c r="AA41" s="128"/>
      <c r="AB41" s="45"/>
      <c r="AC41" s="46"/>
    </row>
    <row r="42" spans="1:29" ht="17.100000000000001" customHeight="1" x14ac:dyDescent="0.15">
      <c r="B42" s="177" t="s">
        <v>12</v>
      </c>
      <c r="C42" s="178"/>
      <c r="D42" s="178"/>
      <c r="E42" s="179" t="s">
        <v>135</v>
      </c>
      <c r="F42" s="168"/>
      <c r="G42" s="168"/>
      <c r="H42" s="167" t="s">
        <v>165</v>
      </c>
      <c r="I42" s="168"/>
      <c r="J42" s="168"/>
      <c r="K42" s="169"/>
      <c r="L42" s="32" t="s">
        <v>123</v>
      </c>
      <c r="M42" s="180" t="s">
        <v>166</v>
      </c>
      <c r="N42" s="127"/>
      <c r="O42" s="127"/>
      <c r="P42" s="128"/>
      <c r="Q42" s="45" t="s">
        <v>151</v>
      </c>
      <c r="R42" s="50"/>
      <c r="S42" s="205" t="s">
        <v>167</v>
      </c>
      <c r="T42" s="205"/>
      <c r="U42" s="205"/>
      <c r="V42" s="206"/>
      <c r="W42" s="203" t="s">
        <v>123</v>
      </c>
      <c r="X42" s="201" t="s">
        <v>168</v>
      </c>
      <c r="Y42" s="201"/>
      <c r="Z42" s="201"/>
      <c r="AA42" s="202"/>
      <c r="AB42" s="204" t="s">
        <v>149</v>
      </c>
      <c r="AC42" s="46"/>
    </row>
    <row r="43" spans="1:29" ht="17.100000000000001" customHeight="1" thickBot="1" x14ac:dyDescent="0.2">
      <c r="B43" s="170" t="s">
        <v>4</v>
      </c>
      <c r="C43" s="171"/>
      <c r="D43" s="171"/>
      <c r="E43" s="172" t="s">
        <v>125</v>
      </c>
      <c r="F43" s="173"/>
      <c r="G43" s="173"/>
      <c r="H43" s="181"/>
      <c r="I43" s="173"/>
      <c r="J43" s="173"/>
      <c r="K43" s="182"/>
      <c r="L43" s="47" t="s">
        <v>123</v>
      </c>
      <c r="M43" s="183"/>
      <c r="N43" s="184"/>
      <c r="O43" s="184"/>
      <c r="P43" s="185"/>
      <c r="Q43" s="48"/>
      <c r="R43" s="51"/>
      <c r="S43" s="127"/>
      <c r="T43" s="127"/>
      <c r="U43" s="127"/>
      <c r="V43" s="128"/>
      <c r="W43" s="47" t="s">
        <v>123</v>
      </c>
      <c r="X43" s="168"/>
      <c r="Y43" s="168"/>
      <c r="Z43" s="168"/>
      <c r="AA43" s="169"/>
      <c r="AB43" s="48"/>
      <c r="AC43" s="49"/>
    </row>
    <row r="44" spans="1:29" ht="13.5" customHeight="1" thickBot="1" x14ac:dyDescent="0.2">
      <c r="B44" s="170" t="s">
        <v>124</v>
      </c>
      <c r="C44" s="171"/>
      <c r="D44" s="171"/>
      <c r="E44" s="172" t="s">
        <v>134</v>
      </c>
      <c r="F44" s="173"/>
      <c r="G44" s="173"/>
      <c r="H44" s="174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6"/>
    </row>
    <row r="45" spans="1:29" ht="13.5" customHeight="1" x14ac:dyDescent="0.15">
      <c r="V45" s="3"/>
    </row>
    <row r="46" spans="1:29" ht="13.5" customHeight="1" x14ac:dyDescent="0.15">
      <c r="V46" s="3"/>
    </row>
    <row r="47" spans="1:29" ht="13.5" customHeight="1" x14ac:dyDescent="0.15">
      <c r="V47" s="3"/>
    </row>
    <row r="48" spans="1:29" ht="13.5" customHeight="1" x14ac:dyDescent="0.15">
      <c r="V48" s="3"/>
    </row>
    <row r="49" spans="1:75" ht="13.5" customHeight="1" x14ac:dyDescent="0.15">
      <c r="V49" s="3"/>
    </row>
    <row r="50" spans="1:75" x14ac:dyDescent="0.15">
      <c r="A50" s="1" t="s">
        <v>66</v>
      </c>
      <c r="V50" s="3"/>
    </row>
    <row r="51" spans="1:75" x14ac:dyDescent="0.15">
      <c r="V51" s="3"/>
    </row>
    <row r="52" spans="1:75" ht="6" customHeight="1" x14ac:dyDescent="0.15">
      <c r="V52" s="3"/>
    </row>
    <row r="53" spans="1:75" s="31" customFormat="1" x14ac:dyDescent="0.15">
      <c r="A53" s="120" t="s">
        <v>52</v>
      </c>
      <c r="B53" s="123"/>
      <c r="C53" s="123"/>
      <c r="D53" s="135"/>
      <c r="E53" s="157" t="str">
        <f>A54</f>
        <v>川西JFC</v>
      </c>
      <c r="F53" s="121"/>
      <c r="G53" s="121"/>
      <c r="H53" s="122"/>
      <c r="I53" s="120" t="str">
        <f>A56</f>
        <v>窪田SC</v>
      </c>
      <c r="J53" s="121"/>
      <c r="K53" s="121"/>
      <c r="L53" s="122"/>
      <c r="M53" s="164" t="str">
        <f>A58</f>
        <v>ｱｽﾃﾗｰｿ高畠</v>
      </c>
      <c r="N53" s="165"/>
      <c r="O53" s="165"/>
      <c r="P53" s="152"/>
      <c r="Q53" s="120" t="str">
        <f>A60</f>
        <v>―</v>
      </c>
      <c r="R53" s="121"/>
      <c r="S53" s="121"/>
      <c r="T53" s="122"/>
      <c r="U53" s="120" t="s">
        <v>53</v>
      </c>
      <c r="V53" s="135"/>
      <c r="W53" s="151" t="s">
        <v>54</v>
      </c>
      <c r="X53" s="152"/>
      <c r="Y53" s="151" t="s">
        <v>55</v>
      </c>
      <c r="Z53" s="152"/>
      <c r="AA53" s="157" t="s">
        <v>56</v>
      </c>
      <c r="AB53" s="122"/>
      <c r="AC53" s="157" t="s">
        <v>57</v>
      </c>
      <c r="AD53" s="122"/>
      <c r="AE53" s="157" t="s">
        <v>58</v>
      </c>
      <c r="AF53" s="122"/>
      <c r="AG53" s="157" t="s">
        <v>59</v>
      </c>
      <c r="AH53" s="122"/>
      <c r="AI53" s="157" t="s">
        <v>60</v>
      </c>
      <c r="AJ53" s="122"/>
    </row>
    <row r="54" spans="1:75" s="31" customFormat="1" x14ac:dyDescent="0.15">
      <c r="A54" s="129" t="str">
        <f>D29</f>
        <v>川西JFC</v>
      </c>
      <c r="B54" s="210"/>
      <c r="C54" s="210"/>
      <c r="D54" s="211"/>
      <c r="E54" s="158"/>
      <c r="F54" s="159"/>
      <c r="G54" s="159"/>
      <c r="H54" s="160"/>
      <c r="I54" s="138" t="str">
        <f>IF(I55="","",IF(I55=K55,"△",IF(I55&gt;K55,"○","×")))</f>
        <v/>
      </c>
      <c r="J54" s="139"/>
      <c r="K54" s="139"/>
      <c r="L54" s="140"/>
      <c r="M54" s="138" t="str">
        <f>IF(M55="","",IF(M55=O55,"△",IF(M55&gt;O55,"○","×")))</f>
        <v/>
      </c>
      <c r="N54" s="139"/>
      <c r="O54" s="139"/>
      <c r="P54" s="140"/>
      <c r="Q54" s="138" t="str">
        <f>IF(Q55="","",IF(Q55=S55,"△",IF(Q55&gt;S55,"○","×")))</f>
        <v/>
      </c>
      <c r="R54" s="139"/>
      <c r="S54" s="139"/>
      <c r="T54" s="140"/>
      <c r="U54" s="112" t="str">
        <f xml:space="preserve"> IF(AP54=0,"", COUNTIF(E54:T54,"○"))</f>
        <v/>
      </c>
      <c r="V54" s="113"/>
      <c r="W54" s="112" t="str">
        <f xml:space="preserve"> IF(AP54=0,"", COUNTIF(E54:T54,"×"))</f>
        <v/>
      </c>
      <c r="X54" s="113"/>
      <c r="Y54" s="112" t="str">
        <f xml:space="preserve"> IF(AP54=0,"", COUNTIF(E54:T54,"△"))</f>
        <v/>
      </c>
      <c r="Z54" s="113"/>
      <c r="AA54" s="112" t="str">
        <f>IF(AP54=0,"", U54*3+Y54)</f>
        <v/>
      </c>
      <c r="AB54" s="113"/>
      <c r="AC54" s="112" t="str">
        <f>IF(AP54=0,"",SUM(E55,I55,M55,Q55))</f>
        <v/>
      </c>
      <c r="AD54" s="113"/>
      <c r="AE54" s="112" t="str">
        <f>IF(AP54=0,"",SUM(G55,K55,O55,S55))</f>
        <v/>
      </c>
      <c r="AF54" s="113"/>
      <c r="AG54" s="112" t="str">
        <f>IF(AP54=0,"",SUM(AC54,-AE54))</f>
        <v/>
      </c>
      <c r="AH54" s="113"/>
      <c r="AI54" s="112" t="str">
        <f>IF(AP54=0,"",_xlfn.RANK.EQ(AQ54,AQ54:AQ61))</f>
        <v/>
      </c>
      <c r="AJ54" s="113"/>
      <c r="AK54" s="22"/>
      <c r="AL54" s="22"/>
      <c r="AM54" s="22"/>
      <c r="AN54" s="22"/>
      <c r="AO54" s="22"/>
      <c r="AP54" s="22">
        <f>COUNTA(I55:T55,M57:T57,Q59:T59)</f>
        <v>0</v>
      </c>
      <c r="AQ54" s="70" t="str">
        <f>IF(AP54=0,"",10000000000+(AA54*100000000)+(100000+(AG54*1000))+(AC54))</f>
        <v/>
      </c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</row>
    <row r="55" spans="1:75" s="31" customFormat="1" x14ac:dyDescent="0.15">
      <c r="A55" s="212"/>
      <c r="B55" s="213"/>
      <c r="C55" s="213"/>
      <c r="D55" s="214"/>
      <c r="E55" s="161"/>
      <c r="F55" s="162"/>
      <c r="G55" s="162"/>
      <c r="H55" s="163"/>
      <c r="I55" s="155"/>
      <c r="J55" s="156"/>
      <c r="K55" s="155"/>
      <c r="L55" s="156"/>
      <c r="M55" s="155"/>
      <c r="N55" s="156"/>
      <c r="O55" s="155"/>
      <c r="P55" s="156"/>
      <c r="Q55" s="155"/>
      <c r="R55" s="156"/>
      <c r="S55" s="155"/>
      <c r="T55" s="156"/>
      <c r="U55" s="114"/>
      <c r="V55" s="115"/>
      <c r="W55" s="114"/>
      <c r="X55" s="115"/>
      <c r="Y55" s="114"/>
      <c r="Z55" s="115"/>
      <c r="AA55" s="114"/>
      <c r="AB55" s="115"/>
      <c r="AC55" s="114"/>
      <c r="AD55" s="115"/>
      <c r="AE55" s="114"/>
      <c r="AF55" s="115"/>
      <c r="AG55" s="114"/>
      <c r="AH55" s="115"/>
      <c r="AI55" s="114"/>
      <c r="AJ55" s="115"/>
      <c r="AK55" s="22"/>
      <c r="AL55" s="22"/>
      <c r="AM55" s="22"/>
      <c r="AN55" s="22"/>
      <c r="AO55" s="22"/>
      <c r="AP55" s="22"/>
      <c r="AQ55" s="70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</row>
    <row r="56" spans="1:75" s="31" customFormat="1" x14ac:dyDescent="0.15">
      <c r="A56" s="129" t="str">
        <f>D30</f>
        <v>窪田SC</v>
      </c>
      <c r="B56" s="210"/>
      <c r="C56" s="210"/>
      <c r="D56" s="211"/>
      <c r="E56" s="138" t="str">
        <f>IF(I55="","",IF(E57=G57,"△",IF(E57&gt;G57,"○","×")))</f>
        <v/>
      </c>
      <c r="F56" s="139"/>
      <c r="G56" s="139"/>
      <c r="H56" s="140"/>
      <c r="I56" s="106"/>
      <c r="J56" s="107"/>
      <c r="K56" s="107"/>
      <c r="L56" s="108"/>
      <c r="M56" s="138" t="str">
        <f>IF(M57="","",IF(M57=O57,"△",IF(M57&gt;O57,"○","×")))</f>
        <v/>
      </c>
      <c r="N56" s="139"/>
      <c r="O56" s="139"/>
      <c r="P56" s="140"/>
      <c r="Q56" s="138" t="str">
        <f>IF(Q57="","",IF(Q57=S57,"△",IF(Q57&gt;S57,"○","×")))</f>
        <v/>
      </c>
      <c r="R56" s="139"/>
      <c r="S56" s="139"/>
      <c r="T56" s="140"/>
      <c r="U56" s="112" t="str">
        <f xml:space="preserve"> IF($AP$54=0,"", COUNTIF(E56:T56,"○"))</f>
        <v/>
      </c>
      <c r="V56" s="113"/>
      <c r="W56" s="112" t="str">
        <f xml:space="preserve"> IF($AP$54=0,"", COUNTIF(E56:T56,"×"))</f>
        <v/>
      </c>
      <c r="X56" s="113"/>
      <c r="Y56" s="112" t="str">
        <f xml:space="preserve"> IF($AP$54=0,"", COUNTIF(E56:T56,"△"))</f>
        <v/>
      </c>
      <c r="Z56" s="113"/>
      <c r="AA56" s="112" t="str">
        <f>IF(AP54=0,"", U56*3+Y56)</f>
        <v/>
      </c>
      <c r="AB56" s="113"/>
      <c r="AC56" s="112" t="str">
        <f>IF(AP54=0,"",SUM(E57,I57,M57,Q57))</f>
        <v/>
      </c>
      <c r="AD56" s="113"/>
      <c r="AE56" s="112" t="str">
        <f>IF(AP54=0,"",SUM(G57,K57,O57,S57))</f>
        <v/>
      </c>
      <c r="AF56" s="113"/>
      <c r="AG56" s="112" t="str">
        <f>IF(AP54=0,"",SUM(AC56,-AE56))</f>
        <v/>
      </c>
      <c r="AH56" s="113"/>
      <c r="AI56" s="112" t="str">
        <f>IF(AP54=0,"",_xlfn.RANK.EQ(AQ56,AQ54:AQ61))</f>
        <v/>
      </c>
      <c r="AJ56" s="113"/>
      <c r="AK56" s="22"/>
      <c r="AL56" s="22"/>
      <c r="AM56" s="22"/>
      <c r="AN56" s="22"/>
      <c r="AO56" s="22"/>
      <c r="AP56" s="22"/>
      <c r="AQ56" s="70" t="str">
        <f>IF(AP54=0,"",10000000000+(AA56*100000000)+(100000+(AG56*1000))+(AC56))</f>
        <v/>
      </c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 s="31" customFormat="1" x14ac:dyDescent="0.15">
      <c r="A57" s="212"/>
      <c r="B57" s="213"/>
      <c r="C57" s="213"/>
      <c r="D57" s="214"/>
      <c r="E57" s="151" t="str">
        <f>IF(K55="","",K55)</f>
        <v/>
      </c>
      <c r="F57" s="152"/>
      <c r="G57" s="151" t="str">
        <f>IF(I55="","",I55)</f>
        <v/>
      </c>
      <c r="H57" s="152"/>
      <c r="I57" s="109"/>
      <c r="J57" s="110"/>
      <c r="K57" s="110"/>
      <c r="L57" s="111"/>
      <c r="M57" s="153"/>
      <c r="N57" s="154"/>
      <c r="O57" s="153"/>
      <c r="P57" s="154"/>
      <c r="Q57" s="153"/>
      <c r="R57" s="154"/>
      <c r="S57" s="153"/>
      <c r="T57" s="154"/>
      <c r="U57" s="114"/>
      <c r="V57" s="115"/>
      <c r="W57" s="114"/>
      <c r="X57" s="115"/>
      <c r="Y57" s="114"/>
      <c r="Z57" s="115"/>
      <c r="AA57" s="114"/>
      <c r="AB57" s="115"/>
      <c r="AC57" s="114"/>
      <c r="AD57" s="115"/>
      <c r="AE57" s="114"/>
      <c r="AF57" s="115"/>
      <c r="AG57" s="114"/>
      <c r="AH57" s="115"/>
      <c r="AI57" s="114"/>
      <c r="AJ57" s="115"/>
      <c r="AK57" s="22"/>
      <c r="AL57" s="22"/>
      <c r="AM57" s="22"/>
      <c r="AN57" s="22"/>
      <c r="AO57" s="22"/>
      <c r="AP57" s="22"/>
      <c r="AQ57" s="70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</row>
    <row r="58" spans="1:75" s="31" customFormat="1" x14ac:dyDescent="0.15">
      <c r="A58" s="129" t="str">
        <f>D31</f>
        <v>ｱｽﾃﾗｰｿ高畠</v>
      </c>
      <c r="B58" s="210"/>
      <c r="C58" s="210"/>
      <c r="D58" s="211"/>
      <c r="E58" s="138" t="str">
        <f>IF(M55="","",IF(E59=G59,"△",IF(E59&gt;G59,"○","×")))</f>
        <v/>
      </c>
      <c r="F58" s="139"/>
      <c r="G58" s="139"/>
      <c r="H58" s="140"/>
      <c r="I58" s="138" t="str">
        <f>IF(M57="","",IF(I59=K59,"△",IF(I59&gt;K59,"○","×")))</f>
        <v/>
      </c>
      <c r="J58" s="139"/>
      <c r="K58" s="139"/>
      <c r="L58" s="140"/>
      <c r="M58" s="145"/>
      <c r="N58" s="146"/>
      <c r="O58" s="146"/>
      <c r="P58" s="147"/>
      <c r="Q58" s="138" t="str">
        <f>IF(Q59="","",IF(Q59=S59,"△",IF(Q59&gt;S59,"○","×")))</f>
        <v/>
      </c>
      <c r="R58" s="139"/>
      <c r="S58" s="139"/>
      <c r="T58" s="140"/>
      <c r="U58" s="112" t="str">
        <f xml:space="preserve"> IF($AP$54=0,"", COUNTIF(E58:T58,"○"))</f>
        <v/>
      </c>
      <c r="V58" s="113"/>
      <c r="W58" s="112" t="str">
        <f xml:space="preserve"> IF($AP$54=0,"", COUNTIF(E58:T58,"×"))</f>
        <v/>
      </c>
      <c r="X58" s="113"/>
      <c r="Y58" s="112" t="str">
        <f xml:space="preserve"> IF($AP$54=0,"", COUNTIF(E58:T58,"△"))</f>
        <v/>
      </c>
      <c r="Z58" s="113"/>
      <c r="AA58" s="112" t="str">
        <f>IF(AP54=0,"", U58*3+Y58)</f>
        <v/>
      </c>
      <c r="AB58" s="113"/>
      <c r="AC58" s="112" t="str">
        <f>IF(AP54=0,"",SUM(E59,I59,M59,Q59))</f>
        <v/>
      </c>
      <c r="AD58" s="113"/>
      <c r="AE58" s="112" t="str">
        <f>IF(AP54=0,"",SUM(G59,K59,O59,S59))</f>
        <v/>
      </c>
      <c r="AF58" s="113"/>
      <c r="AG58" s="112" t="str">
        <f>IF(AP54=0,"",SUM(AC58,-AE58))</f>
        <v/>
      </c>
      <c r="AH58" s="113"/>
      <c r="AI58" s="112" t="str">
        <f>IF(AP54=0,"",_xlfn.RANK.EQ(AQ58,AQ54:AQ61))</f>
        <v/>
      </c>
      <c r="AJ58" s="113"/>
      <c r="AK58" s="22"/>
      <c r="AL58" s="22"/>
      <c r="AM58" s="22"/>
      <c r="AN58" s="22"/>
      <c r="AO58" s="22"/>
      <c r="AP58" s="22"/>
      <c r="AQ58" s="70" t="str">
        <f>IF(AP54=0,"",10000000000+(AA58*100000000)+(100000+(AG58*1000))+(AC58))</f>
        <v/>
      </c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</row>
    <row r="59" spans="1:75" s="31" customFormat="1" x14ac:dyDescent="0.15">
      <c r="A59" s="212"/>
      <c r="B59" s="213"/>
      <c r="C59" s="213"/>
      <c r="D59" s="214"/>
      <c r="E59" s="141" t="str">
        <f>IF(O55="","",O55)</f>
        <v/>
      </c>
      <c r="F59" s="142"/>
      <c r="G59" s="141" t="str">
        <f>IF(M55="","",M55)</f>
        <v/>
      </c>
      <c r="H59" s="142"/>
      <c r="I59" s="141" t="str">
        <f>IF(O57="","",O57)</f>
        <v/>
      </c>
      <c r="J59" s="142"/>
      <c r="K59" s="141" t="str">
        <f>IF(M57="","",M57)</f>
        <v/>
      </c>
      <c r="L59" s="142"/>
      <c r="M59" s="148"/>
      <c r="N59" s="149"/>
      <c r="O59" s="149"/>
      <c r="P59" s="150"/>
      <c r="Q59" s="143"/>
      <c r="R59" s="144"/>
      <c r="S59" s="143"/>
      <c r="T59" s="144"/>
      <c r="U59" s="114"/>
      <c r="V59" s="115"/>
      <c r="W59" s="114"/>
      <c r="X59" s="115"/>
      <c r="Y59" s="114"/>
      <c r="Z59" s="115"/>
      <c r="AA59" s="114"/>
      <c r="AB59" s="115"/>
      <c r="AC59" s="114"/>
      <c r="AD59" s="115"/>
      <c r="AE59" s="114"/>
      <c r="AF59" s="115"/>
      <c r="AG59" s="114"/>
      <c r="AH59" s="115"/>
      <c r="AI59" s="114"/>
      <c r="AJ59" s="115"/>
      <c r="AK59" s="22"/>
      <c r="AL59" s="22"/>
      <c r="AM59" s="22"/>
      <c r="AN59" s="22"/>
      <c r="AO59" s="22"/>
      <c r="AP59" s="22"/>
      <c r="AQ59" s="70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</row>
    <row r="60" spans="1:75" s="31" customFormat="1" x14ac:dyDescent="0.15">
      <c r="A60" s="209" t="s">
        <v>174</v>
      </c>
      <c r="B60" s="210"/>
      <c r="C60" s="210"/>
      <c r="D60" s="211"/>
      <c r="E60" s="138" t="str">
        <f>IF(Q55="","",IF(E61=G61,"△",IF(E61&gt;G61,"○","×")))</f>
        <v/>
      </c>
      <c r="F60" s="139"/>
      <c r="G60" s="139"/>
      <c r="H60" s="140"/>
      <c r="I60" s="138" t="str">
        <f>IF(Q57="","",IF(I61=K61,"△",IF(I61&gt;K61,"○","×")))</f>
        <v/>
      </c>
      <c r="J60" s="139"/>
      <c r="K60" s="139"/>
      <c r="L60" s="140"/>
      <c r="M60" s="138" t="str">
        <f>IF(Q59="","",IF(M61=O61,"△",IF(M61&gt;O61,"○","×")))</f>
        <v/>
      </c>
      <c r="N60" s="139"/>
      <c r="O60" s="139"/>
      <c r="P60" s="140"/>
      <c r="Q60" s="106"/>
      <c r="R60" s="107"/>
      <c r="S60" s="107"/>
      <c r="T60" s="108"/>
      <c r="U60" s="112" t="str">
        <f xml:space="preserve"> IF($AP$54=0,"", COUNTIF(E60:T60,"○"))</f>
        <v/>
      </c>
      <c r="V60" s="113"/>
      <c r="W60" s="112" t="str">
        <f xml:space="preserve"> IF($AP$54=0,"", COUNTIF(E60:T60,"×"))</f>
        <v/>
      </c>
      <c r="X60" s="113"/>
      <c r="Y60" s="112" t="str">
        <f xml:space="preserve"> IF($AP$54=0,"", COUNTIF(E60:T60,"△"))</f>
        <v/>
      </c>
      <c r="Z60" s="113"/>
      <c r="AA60" s="112" t="str">
        <f>IF(AP54=0,"", U60*3+Y60)</f>
        <v/>
      </c>
      <c r="AB60" s="113"/>
      <c r="AC60" s="112" t="str">
        <f>IF(AP54=0,"",SUM(E61,I61,M61,Q61))</f>
        <v/>
      </c>
      <c r="AD60" s="113"/>
      <c r="AE60" s="112" t="str">
        <f>IF(AP54=0,"",SUM(G61,K61,O61,S61))</f>
        <v/>
      </c>
      <c r="AF60" s="113"/>
      <c r="AG60" s="112" t="str">
        <f>IF(AP54=0,"",SUM(AC60,-AE60))</f>
        <v/>
      </c>
      <c r="AH60" s="113"/>
      <c r="AI60" s="112" t="str">
        <f>IF(AP54=0,"",_xlfn.RANK.EQ(AQ60,AQ54:AQ61))</f>
        <v/>
      </c>
      <c r="AJ60" s="113"/>
      <c r="AK60" s="22"/>
      <c r="AL60" s="22"/>
      <c r="AM60" s="22"/>
      <c r="AN60" s="22"/>
      <c r="AO60" s="22"/>
      <c r="AP60" s="22"/>
      <c r="AQ60" s="70" t="str">
        <f>IF(AP54=0,"",10000000000+(AA60*100000000)+(100000+(AG60*1000))+(AC60))</f>
        <v/>
      </c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</row>
    <row r="61" spans="1:75" s="31" customFormat="1" x14ac:dyDescent="0.15">
      <c r="A61" s="212"/>
      <c r="B61" s="213"/>
      <c r="C61" s="213"/>
      <c r="D61" s="214"/>
      <c r="E61" s="136" t="str">
        <f>IF(S55="","",S55)</f>
        <v/>
      </c>
      <c r="F61" s="136"/>
      <c r="G61" s="136" t="str">
        <f>IF(Q55="","",Q55)</f>
        <v/>
      </c>
      <c r="H61" s="136"/>
      <c r="I61" s="136" t="str">
        <f>IF(S57="","",S57)</f>
        <v/>
      </c>
      <c r="J61" s="136"/>
      <c r="K61" s="136" t="str">
        <f>IF(Q57="","",Q57)</f>
        <v/>
      </c>
      <c r="L61" s="136"/>
      <c r="M61" s="136" t="str">
        <f>IF(S59="","",S59)</f>
        <v/>
      </c>
      <c r="N61" s="136"/>
      <c r="O61" s="136" t="str">
        <f>IF(Q59="","",Q59)</f>
        <v/>
      </c>
      <c r="P61" s="136"/>
      <c r="Q61" s="109"/>
      <c r="R61" s="110"/>
      <c r="S61" s="110"/>
      <c r="T61" s="111"/>
      <c r="U61" s="114"/>
      <c r="V61" s="115"/>
      <c r="W61" s="114"/>
      <c r="X61" s="115"/>
      <c r="Y61" s="114"/>
      <c r="Z61" s="115"/>
      <c r="AA61" s="114"/>
      <c r="AB61" s="115"/>
      <c r="AC61" s="114"/>
      <c r="AD61" s="115"/>
      <c r="AE61" s="114"/>
      <c r="AF61" s="115"/>
      <c r="AG61" s="114"/>
      <c r="AH61" s="115"/>
      <c r="AI61" s="114"/>
      <c r="AJ61" s="115"/>
      <c r="AK61" s="22"/>
      <c r="AL61" s="22"/>
      <c r="AM61" s="22"/>
      <c r="AN61" s="22"/>
      <c r="AO61" s="22"/>
      <c r="AP61" s="22"/>
      <c r="AQ61" s="70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</row>
    <row r="62" spans="1:75" x14ac:dyDescent="0.15">
      <c r="A62" s="215"/>
      <c r="B62" s="215"/>
      <c r="C62" s="215"/>
      <c r="D62" s="215"/>
      <c r="V62" s="3"/>
      <c r="AA62" s="2"/>
      <c r="AB62" s="2"/>
      <c r="AC62" s="2"/>
      <c r="AD62" s="2"/>
      <c r="AE62" s="2"/>
      <c r="AF62" s="2"/>
      <c r="AG62" s="2"/>
      <c r="AH62" s="2"/>
      <c r="AI62" s="2"/>
      <c r="AJ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s="31" customFormat="1" x14ac:dyDescent="0.15">
      <c r="A63" s="216" t="s">
        <v>61</v>
      </c>
      <c r="B63" s="217"/>
      <c r="C63" s="217"/>
      <c r="D63" s="218"/>
      <c r="E63" s="157" t="str">
        <f>A64</f>
        <v>南陽FC</v>
      </c>
      <c r="F63" s="121"/>
      <c r="G63" s="121"/>
      <c r="H63" s="122"/>
      <c r="I63" s="120" t="str">
        <f>A66</f>
        <v>ｴｽﾄﾚｰﾗ米沢</v>
      </c>
      <c r="J63" s="121"/>
      <c r="K63" s="121"/>
      <c r="L63" s="122"/>
      <c r="M63" s="164" t="str">
        <f>A68</f>
        <v>FCｱﾙｶﾃﾞｨｱ</v>
      </c>
      <c r="N63" s="165"/>
      <c r="O63" s="165"/>
      <c r="P63" s="152"/>
      <c r="Q63" s="120" t="str">
        <f>A70</f>
        <v>―</v>
      </c>
      <c r="R63" s="121"/>
      <c r="S63" s="121"/>
      <c r="T63" s="122"/>
      <c r="U63" s="120" t="s">
        <v>53</v>
      </c>
      <c r="V63" s="135"/>
      <c r="W63" s="151" t="s">
        <v>54</v>
      </c>
      <c r="X63" s="152"/>
      <c r="Y63" s="151" t="s">
        <v>55</v>
      </c>
      <c r="Z63" s="152"/>
      <c r="AA63" s="157" t="s">
        <v>56</v>
      </c>
      <c r="AB63" s="122"/>
      <c r="AC63" s="157" t="s">
        <v>57</v>
      </c>
      <c r="AD63" s="122"/>
      <c r="AE63" s="157" t="s">
        <v>58</v>
      </c>
      <c r="AF63" s="122"/>
      <c r="AG63" s="157" t="s">
        <v>59</v>
      </c>
      <c r="AH63" s="122"/>
      <c r="AI63" s="157" t="s">
        <v>60</v>
      </c>
      <c r="AJ63" s="1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</row>
    <row r="64" spans="1:75" s="31" customFormat="1" x14ac:dyDescent="0.15">
      <c r="A64" s="129" t="str">
        <f>J29</f>
        <v>南陽FC</v>
      </c>
      <c r="B64" s="210"/>
      <c r="C64" s="210"/>
      <c r="D64" s="211"/>
      <c r="E64" s="158"/>
      <c r="F64" s="159"/>
      <c r="G64" s="159"/>
      <c r="H64" s="160"/>
      <c r="I64" s="138" t="str">
        <f>IF(I65="","",IF(I65=K65,"△",IF(I65&gt;K65,"○","×")))</f>
        <v/>
      </c>
      <c r="J64" s="139"/>
      <c r="K64" s="139"/>
      <c r="L64" s="140"/>
      <c r="M64" s="138" t="str">
        <f>IF(M65="","",IF(M65=O65,"△",IF(M65&gt;O65,"○","×")))</f>
        <v/>
      </c>
      <c r="N64" s="139"/>
      <c r="O64" s="139"/>
      <c r="P64" s="140"/>
      <c r="Q64" s="138" t="str">
        <f>IF(Q65="","",IF(Q65=S65,"△",IF(Q65&gt;S65,"○","×")))</f>
        <v/>
      </c>
      <c r="R64" s="139"/>
      <c r="S64" s="139"/>
      <c r="T64" s="140"/>
      <c r="U64" s="112" t="str">
        <f xml:space="preserve"> IF(AP64=0,"", COUNTIF(E64:T64,"○"))</f>
        <v/>
      </c>
      <c r="V64" s="113"/>
      <c r="W64" s="112" t="str">
        <f xml:space="preserve"> IF(AP64=0,"", COUNTIF(E64:T64,"×"))</f>
        <v/>
      </c>
      <c r="X64" s="113"/>
      <c r="Y64" s="112" t="str">
        <f xml:space="preserve"> IF(AP64=0,"", COUNTIF(E64:T64,"△"))</f>
        <v/>
      </c>
      <c r="Z64" s="113"/>
      <c r="AA64" s="112" t="str">
        <f>IF(AP64=0,"", U64*3+Y64)</f>
        <v/>
      </c>
      <c r="AB64" s="113"/>
      <c r="AC64" s="112" t="str">
        <f>IF(AP64=0,"",SUM(E65,I65,M65,Q65))</f>
        <v/>
      </c>
      <c r="AD64" s="113"/>
      <c r="AE64" s="112" t="str">
        <f>IF(AP64=0,"",SUM(G65,K65,O65,S65))</f>
        <v/>
      </c>
      <c r="AF64" s="113"/>
      <c r="AG64" s="112" t="str">
        <f>IF(AP64=0,"",SUM(AC64,-AE64))</f>
        <v/>
      </c>
      <c r="AH64" s="113"/>
      <c r="AI64" s="112" t="str">
        <f>IF(AP64=0,"",_xlfn.RANK.EQ(AQ64,AQ64:AQ71))</f>
        <v/>
      </c>
      <c r="AJ64" s="113"/>
      <c r="AK64" s="22"/>
      <c r="AL64" s="22"/>
      <c r="AM64" s="22"/>
      <c r="AN64" s="22"/>
      <c r="AO64" s="22"/>
      <c r="AP64" s="22">
        <f>COUNTA(I65:T65,M67:T67,Q69:T69)</f>
        <v>0</v>
      </c>
      <c r="AQ64" s="70" t="str">
        <f>IF(AP64=0,"",10000000000+(AA64*100000000)+(100000+(AG64*1000))+(AC64))</f>
        <v/>
      </c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</row>
    <row r="65" spans="1:75" s="31" customFormat="1" x14ac:dyDescent="0.15">
      <c r="A65" s="212"/>
      <c r="B65" s="213"/>
      <c r="C65" s="213"/>
      <c r="D65" s="214"/>
      <c r="E65" s="161"/>
      <c r="F65" s="162"/>
      <c r="G65" s="162"/>
      <c r="H65" s="163"/>
      <c r="I65" s="155"/>
      <c r="J65" s="156"/>
      <c r="K65" s="155"/>
      <c r="L65" s="156"/>
      <c r="M65" s="155"/>
      <c r="N65" s="156"/>
      <c r="O65" s="155"/>
      <c r="P65" s="156"/>
      <c r="Q65" s="155"/>
      <c r="R65" s="156"/>
      <c r="S65" s="155"/>
      <c r="T65" s="156"/>
      <c r="U65" s="114"/>
      <c r="V65" s="115"/>
      <c r="W65" s="114"/>
      <c r="X65" s="115"/>
      <c r="Y65" s="114"/>
      <c r="Z65" s="115"/>
      <c r="AA65" s="114"/>
      <c r="AB65" s="115"/>
      <c r="AC65" s="114"/>
      <c r="AD65" s="115"/>
      <c r="AE65" s="114"/>
      <c r="AF65" s="115"/>
      <c r="AG65" s="114"/>
      <c r="AH65" s="115"/>
      <c r="AI65" s="114"/>
      <c r="AJ65" s="115"/>
      <c r="AK65" s="22"/>
      <c r="AL65" s="22"/>
      <c r="AM65" s="22"/>
      <c r="AN65" s="22"/>
      <c r="AO65" s="22"/>
      <c r="AP65" s="22"/>
      <c r="AQ65" s="70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</row>
    <row r="66" spans="1:75" s="31" customFormat="1" x14ac:dyDescent="0.15">
      <c r="A66" s="129" t="str">
        <f>J30</f>
        <v>ｴｽﾄﾚｰﾗ米沢</v>
      </c>
      <c r="B66" s="210"/>
      <c r="C66" s="210"/>
      <c r="D66" s="211"/>
      <c r="E66" s="138" t="str">
        <f>IF(I65="","",IF(E67=G67,"△",IF(E67&gt;G67,"○","×")))</f>
        <v/>
      </c>
      <c r="F66" s="139"/>
      <c r="G66" s="139"/>
      <c r="H66" s="140"/>
      <c r="I66" s="106"/>
      <c r="J66" s="107"/>
      <c r="K66" s="107"/>
      <c r="L66" s="108"/>
      <c r="M66" s="138" t="str">
        <f>IF(M67="","",IF(M67=O67,"△",IF(M67&gt;O67,"○","×")))</f>
        <v/>
      </c>
      <c r="N66" s="139"/>
      <c r="O66" s="139"/>
      <c r="P66" s="140"/>
      <c r="Q66" s="138" t="str">
        <f>IF(Q67="","",IF(Q67=S67,"△",IF(Q67&gt;S67,"○","×")))</f>
        <v/>
      </c>
      <c r="R66" s="139"/>
      <c r="S66" s="139"/>
      <c r="T66" s="140"/>
      <c r="U66" s="112" t="str">
        <f xml:space="preserve"> IF(AP64=0,"", COUNTIF(E66:T66,"○"))</f>
        <v/>
      </c>
      <c r="V66" s="113"/>
      <c r="W66" s="112" t="str">
        <f xml:space="preserve"> IF(AP64=0,"", COUNTIF(E66:T66,"×"))</f>
        <v/>
      </c>
      <c r="X66" s="113"/>
      <c r="Y66" s="112" t="str">
        <f xml:space="preserve"> IF(AP64=0,"", COUNTIF(E66:T66,"△"))</f>
        <v/>
      </c>
      <c r="Z66" s="113"/>
      <c r="AA66" s="112" t="str">
        <f>IF(AP64=0,"", U66*3+Y66)</f>
        <v/>
      </c>
      <c r="AB66" s="113"/>
      <c r="AC66" s="112" t="str">
        <f>IF(AP64=0,"",SUM(E67,I67,M67,Q67))</f>
        <v/>
      </c>
      <c r="AD66" s="113"/>
      <c r="AE66" s="112" t="str">
        <f>IF(AP64=0,"",SUM(G67,K67,O67,S67))</f>
        <v/>
      </c>
      <c r="AF66" s="113"/>
      <c r="AG66" s="112" t="str">
        <f>IF(AP64=0,"",SUM(AC66,-AE66))</f>
        <v/>
      </c>
      <c r="AH66" s="113"/>
      <c r="AI66" s="112" t="str">
        <f>IF(AP64=0,"",_xlfn.RANK.EQ(AQ66,AQ64:AQ71))</f>
        <v/>
      </c>
      <c r="AJ66" s="113"/>
      <c r="AK66" s="22"/>
      <c r="AL66" s="22"/>
      <c r="AM66" s="22"/>
      <c r="AN66" s="22"/>
      <c r="AO66" s="22"/>
      <c r="AP66" s="22"/>
      <c r="AQ66" s="70" t="str">
        <f>IF(AP64=0,"",10000000000+(AA66*100000000)+(100000+(AG66*1000))+(AC66))</f>
        <v/>
      </c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</row>
    <row r="67" spans="1:75" s="31" customFormat="1" x14ac:dyDescent="0.15">
      <c r="A67" s="212"/>
      <c r="B67" s="213"/>
      <c r="C67" s="213"/>
      <c r="D67" s="214"/>
      <c r="E67" s="151" t="str">
        <f>IF(K65="","",K65)</f>
        <v/>
      </c>
      <c r="F67" s="152"/>
      <c r="G67" s="151" t="str">
        <f>IF(I65="","",I65)</f>
        <v/>
      </c>
      <c r="H67" s="152"/>
      <c r="I67" s="109"/>
      <c r="J67" s="110"/>
      <c r="K67" s="110"/>
      <c r="L67" s="111"/>
      <c r="M67" s="153"/>
      <c r="N67" s="154"/>
      <c r="O67" s="153"/>
      <c r="P67" s="154"/>
      <c r="Q67" s="153"/>
      <c r="R67" s="154"/>
      <c r="S67" s="153"/>
      <c r="T67" s="154"/>
      <c r="U67" s="114"/>
      <c r="V67" s="115"/>
      <c r="W67" s="114"/>
      <c r="X67" s="115"/>
      <c r="Y67" s="114"/>
      <c r="Z67" s="115"/>
      <c r="AA67" s="114"/>
      <c r="AB67" s="115"/>
      <c r="AC67" s="114"/>
      <c r="AD67" s="115"/>
      <c r="AE67" s="114"/>
      <c r="AF67" s="115"/>
      <c r="AG67" s="114"/>
      <c r="AH67" s="115"/>
      <c r="AI67" s="114"/>
      <c r="AJ67" s="115"/>
      <c r="AK67" s="22"/>
      <c r="AL67" s="22"/>
      <c r="AM67" s="22"/>
      <c r="AN67" s="22"/>
      <c r="AO67" s="22"/>
      <c r="AP67" s="22"/>
      <c r="AQ67" s="70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</row>
    <row r="68" spans="1:75" s="31" customFormat="1" x14ac:dyDescent="0.15">
      <c r="A68" s="129" t="str">
        <f>J31</f>
        <v>FCｱﾙｶﾃﾞｨｱ</v>
      </c>
      <c r="B68" s="210"/>
      <c r="C68" s="210"/>
      <c r="D68" s="211"/>
      <c r="E68" s="138" t="str">
        <f>IF(M65="","",IF(E69=G69,"△",IF(E69&gt;G69,"○","×")))</f>
        <v/>
      </c>
      <c r="F68" s="139"/>
      <c r="G68" s="139"/>
      <c r="H68" s="140"/>
      <c r="I68" s="138" t="str">
        <f>IF(M67="","",IF(I69=K69,"△",IF(I69&gt;K69,"○","×")))</f>
        <v/>
      </c>
      <c r="J68" s="139"/>
      <c r="K68" s="139"/>
      <c r="L68" s="140"/>
      <c r="M68" s="145"/>
      <c r="N68" s="146"/>
      <c r="O68" s="146"/>
      <c r="P68" s="147"/>
      <c r="Q68" s="138" t="str">
        <f>IF(Q69="","",IF(Q69=S69,"△",IF(Q69&gt;S69,"○","×")))</f>
        <v/>
      </c>
      <c r="R68" s="139"/>
      <c r="S68" s="139"/>
      <c r="T68" s="140"/>
      <c r="U68" s="112" t="str">
        <f xml:space="preserve"> IF(AP64=0,"", COUNTIF(E68:T68,"○"))</f>
        <v/>
      </c>
      <c r="V68" s="113"/>
      <c r="W68" s="112" t="str">
        <f xml:space="preserve"> IF(AP64=0,"", COUNTIF(E68:T68,"×"))</f>
        <v/>
      </c>
      <c r="X68" s="113"/>
      <c r="Y68" s="112" t="str">
        <f xml:space="preserve"> IF(AP64=0,"", COUNTIF(E68:T68,"△"))</f>
        <v/>
      </c>
      <c r="Z68" s="113"/>
      <c r="AA68" s="112" t="str">
        <f>IF(AP64=0,"", U68*3+Y68)</f>
        <v/>
      </c>
      <c r="AB68" s="113"/>
      <c r="AC68" s="112" t="str">
        <f>IF(AP64=0,"",SUM(E69,I69,M69,Q69))</f>
        <v/>
      </c>
      <c r="AD68" s="113"/>
      <c r="AE68" s="112" t="str">
        <f>IF(AP64=0,"",SUM(G69,K69,O69,S69))</f>
        <v/>
      </c>
      <c r="AF68" s="113"/>
      <c r="AG68" s="112" t="str">
        <f>IF(AP64=0,"",SUM(AC68,-AE68))</f>
        <v/>
      </c>
      <c r="AH68" s="113"/>
      <c r="AI68" s="112" t="str">
        <f>IF(AP64=0,"",_xlfn.RANK.EQ(AQ68,AQ64:AQ71))</f>
        <v/>
      </c>
      <c r="AJ68" s="113"/>
      <c r="AK68" s="22"/>
      <c r="AL68" s="22"/>
      <c r="AM68" s="22"/>
      <c r="AN68" s="22"/>
      <c r="AO68" s="22"/>
      <c r="AP68" s="22"/>
      <c r="AQ68" s="70" t="str">
        <f>IF(AP64=0,"",10000000000+(AA68*100000000)+(100000+(AG68*1000))+(AC68))</f>
        <v/>
      </c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 s="31" customFormat="1" x14ac:dyDescent="0.15">
      <c r="A69" s="212"/>
      <c r="B69" s="213"/>
      <c r="C69" s="213"/>
      <c r="D69" s="214"/>
      <c r="E69" s="141" t="str">
        <f>IF(O65="","",O65)</f>
        <v/>
      </c>
      <c r="F69" s="142"/>
      <c r="G69" s="141" t="str">
        <f>IF(M65="","",M65)</f>
        <v/>
      </c>
      <c r="H69" s="142"/>
      <c r="I69" s="141" t="str">
        <f>IF(O67="","",O67)</f>
        <v/>
      </c>
      <c r="J69" s="142"/>
      <c r="K69" s="141" t="str">
        <f>IF(M67="","",M67)</f>
        <v/>
      </c>
      <c r="L69" s="142"/>
      <c r="M69" s="148"/>
      <c r="N69" s="149"/>
      <c r="O69" s="149"/>
      <c r="P69" s="150"/>
      <c r="Q69" s="143"/>
      <c r="R69" s="144"/>
      <c r="S69" s="143"/>
      <c r="T69" s="144"/>
      <c r="U69" s="114"/>
      <c r="V69" s="115"/>
      <c r="W69" s="114"/>
      <c r="X69" s="115"/>
      <c r="Y69" s="114"/>
      <c r="Z69" s="115"/>
      <c r="AA69" s="114"/>
      <c r="AB69" s="115"/>
      <c r="AC69" s="114"/>
      <c r="AD69" s="115"/>
      <c r="AE69" s="114"/>
      <c r="AF69" s="115"/>
      <c r="AG69" s="114"/>
      <c r="AH69" s="115"/>
      <c r="AI69" s="114"/>
      <c r="AJ69" s="115"/>
      <c r="AK69" s="22"/>
      <c r="AL69" s="22"/>
      <c r="AM69" s="22"/>
      <c r="AN69" s="22"/>
      <c r="AO69" s="22"/>
      <c r="AP69" s="22"/>
      <c r="AQ69" s="70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</row>
    <row r="70" spans="1:75" s="31" customFormat="1" x14ac:dyDescent="0.15">
      <c r="A70" s="209" t="s">
        <v>174</v>
      </c>
      <c r="B70" s="210"/>
      <c r="C70" s="210"/>
      <c r="D70" s="211"/>
      <c r="E70" s="138" t="str">
        <f>IF(Q65="","",IF(E71=G71,"△",IF(E71&gt;G71,"○","×")))</f>
        <v/>
      </c>
      <c r="F70" s="139"/>
      <c r="G70" s="139"/>
      <c r="H70" s="140"/>
      <c r="I70" s="138" t="str">
        <f>IF(Q67="","",IF(I71=K71,"△",IF(I71&gt;K71,"○","×")))</f>
        <v/>
      </c>
      <c r="J70" s="139"/>
      <c r="K70" s="139"/>
      <c r="L70" s="140"/>
      <c r="M70" s="138" t="str">
        <f>IF(Q69="","",IF(M71=O71,"△",IF(M71&gt;O71,"○","×")))</f>
        <v/>
      </c>
      <c r="N70" s="139"/>
      <c r="O70" s="139"/>
      <c r="P70" s="140"/>
      <c r="Q70" s="106"/>
      <c r="R70" s="107"/>
      <c r="S70" s="107"/>
      <c r="T70" s="108"/>
      <c r="U70" s="112" t="str">
        <f xml:space="preserve"> IF(AP64=0,"", COUNTIF(E70:T70,"○"))</f>
        <v/>
      </c>
      <c r="V70" s="113"/>
      <c r="W70" s="112" t="str">
        <f xml:space="preserve"> IF(AP64=0,"", COUNTIF(E70:T70,"×"))</f>
        <v/>
      </c>
      <c r="X70" s="113"/>
      <c r="Y70" s="112" t="str">
        <f xml:space="preserve"> IF(AP64=0,"", COUNTIF(E70:T70,"△"))</f>
        <v/>
      </c>
      <c r="Z70" s="113"/>
      <c r="AA70" s="112" t="str">
        <f>IF(AP64=0,"", U70*3+Y70)</f>
        <v/>
      </c>
      <c r="AB70" s="113"/>
      <c r="AC70" s="112" t="str">
        <f>IF(AP64=0,"",SUM(E71,I71,M71,Q71))</f>
        <v/>
      </c>
      <c r="AD70" s="113"/>
      <c r="AE70" s="112" t="str">
        <f>IF(AP64=0,"",SUM(G71,K71,O71,S71))</f>
        <v/>
      </c>
      <c r="AF70" s="113"/>
      <c r="AG70" s="112" t="str">
        <f>IF(AP64=0,"",SUM(AC70,-AE70))</f>
        <v/>
      </c>
      <c r="AH70" s="113"/>
      <c r="AI70" s="112" t="str">
        <f>IF(AP64=0,"",_xlfn.RANK.EQ(AQ70,AQ64:AQ71))</f>
        <v/>
      </c>
      <c r="AJ70" s="113"/>
      <c r="AK70" s="22"/>
      <c r="AL70" s="22"/>
      <c r="AM70" s="22"/>
      <c r="AN70" s="22"/>
      <c r="AO70" s="22"/>
      <c r="AP70" s="22"/>
      <c r="AQ70" s="70" t="str">
        <f>IF(AP64=0,"",10000000000+(AA70*100000000)+(100000+(AG70*1000))+(AC70))</f>
        <v/>
      </c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</row>
    <row r="71" spans="1:75" s="31" customFormat="1" x14ac:dyDescent="0.15">
      <c r="A71" s="212"/>
      <c r="B71" s="213"/>
      <c r="C71" s="213"/>
      <c r="D71" s="214"/>
      <c r="E71" s="136" t="str">
        <f>IF(S65="","",S65)</f>
        <v/>
      </c>
      <c r="F71" s="136"/>
      <c r="G71" s="136" t="str">
        <f>IF(Q65="","",Q65)</f>
        <v/>
      </c>
      <c r="H71" s="136"/>
      <c r="I71" s="136" t="str">
        <f>IF(S67="","",S67)</f>
        <v/>
      </c>
      <c r="J71" s="136"/>
      <c r="K71" s="136" t="str">
        <f>IF(Q67="","",Q67)</f>
        <v/>
      </c>
      <c r="L71" s="136"/>
      <c r="M71" s="136" t="str">
        <f>IF(S69="","",S69)</f>
        <v/>
      </c>
      <c r="N71" s="136"/>
      <c r="O71" s="136" t="str">
        <f>IF(Q69="","",Q69)</f>
        <v/>
      </c>
      <c r="P71" s="136"/>
      <c r="Q71" s="109"/>
      <c r="R71" s="110"/>
      <c r="S71" s="110"/>
      <c r="T71" s="111"/>
      <c r="U71" s="114"/>
      <c r="V71" s="115"/>
      <c r="W71" s="114"/>
      <c r="X71" s="115"/>
      <c r="Y71" s="114"/>
      <c r="Z71" s="115"/>
      <c r="AA71" s="114"/>
      <c r="AB71" s="115"/>
      <c r="AC71" s="114"/>
      <c r="AD71" s="115"/>
      <c r="AE71" s="114"/>
      <c r="AF71" s="115"/>
      <c r="AG71" s="114"/>
      <c r="AH71" s="115"/>
      <c r="AI71" s="114"/>
      <c r="AJ71" s="115"/>
      <c r="AK71" s="22"/>
      <c r="AL71" s="22"/>
      <c r="AM71" s="22"/>
      <c r="AN71" s="22"/>
      <c r="AO71" s="22"/>
      <c r="AP71" s="22"/>
      <c r="AQ71" s="70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</row>
    <row r="72" spans="1:75" x14ac:dyDescent="0.15">
      <c r="A72" s="215"/>
      <c r="B72" s="215"/>
      <c r="C72" s="215"/>
      <c r="D72" s="215"/>
      <c r="V72" s="3"/>
      <c r="AA72" s="2"/>
      <c r="AB72" s="2"/>
      <c r="AC72" s="2"/>
      <c r="AD72" s="2"/>
      <c r="AE72" s="2"/>
      <c r="AF72" s="2"/>
      <c r="AG72" s="2"/>
      <c r="AH72" s="2"/>
      <c r="AI72" s="2"/>
      <c r="AJ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s="31" customFormat="1" x14ac:dyDescent="0.15">
      <c r="A73" s="216" t="s">
        <v>64</v>
      </c>
      <c r="B73" s="217"/>
      <c r="C73" s="217"/>
      <c r="D73" s="218"/>
      <c r="E73" s="157" t="str">
        <f>A74</f>
        <v>北部FC</v>
      </c>
      <c r="F73" s="121"/>
      <c r="G73" s="121"/>
      <c r="H73" s="122"/>
      <c r="I73" s="120" t="str">
        <f>A76</f>
        <v>アビーカ</v>
      </c>
      <c r="J73" s="121"/>
      <c r="K73" s="121"/>
      <c r="L73" s="122"/>
      <c r="M73" s="164" t="str">
        <f>A78</f>
        <v>―</v>
      </c>
      <c r="N73" s="165"/>
      <c r="O73" s="165"/>
      <c r="P73" s="152"/>
      <c r="Q73" s="120" t="str">
        <f>A80</f>
        <v>―</v>
      </c>
      <c r="R73" s="121"/>
      <c r="S73" s="121"/>
      <c r="T73" s="122"/>
      <c r="U73" s="120" t="s">
        <v>53</v>
      </c>
      <c r="V73" s="135"/>
      <c r="W73" s="151" t="s">
        <v>54</v>
      </c>
      <c r="X73" s="152"/>
      <c r="Y73" s="151" t="s">
        <v>55</v>
      </c>
      <c r="Z73" s="152"/>
      <c r="AA73" s="157" t="s">
        <v>56</v>
      </c>
      <c r="AB73" s="122"/>
      <c r="AC73" s="157" t="s">
        <v>57</v>
      </c>
      <c r="AD73" s="122"/>
      <c r="AE73" s="157" t="s">
        <v>58</v>
      </c>
      <c r="AF73" s="122"/>
      <c r="AG73" s="157" t="s">
        <v>59</v>
      </c>
      <c r="AH73" s="122"/>
      <c r="AI73" s="157" t="s">
        <v>60</v>
      </c>
      <c r="AJ73" s="1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</row>
    <row r="74" spans="1:75" s="31" customFormat="1" x14ac:dyDescent="0.15">
      <c r="A74" s="129" t="str">
        <f>P29</f>
        <v>北部FC</v>
      </c>
      <c r="B74" s="210"/>
      <c r="C74" s="210"/>
      <c r="D74" s="211"/>
      <c r="E74" s="158"/>
      <c r="F74" s="159"/>
      <c r="G74" s="159"/>
      <c r="H74" s="160"/>
      <c r="I74" s="138" t="str">
        <f>IF(I75="","",IF(I75=K75,"△",IF(I75&gt;K75,"○","×")))</f>
        <v/>
      </c>
      <c r="J74" s="139"/>
      <c r="K74" s="139"/>
      <c r="L74" s="140"/>
      <c r="M74" s="138" t="str">
        <f>IF(M75="","",IF(M75=O75,"△",IF(M75&gt;O75,"○","×")))</f>
        <v/>
      </c>
      <c r="N74" s="139"/>
      <c r="O74" s="139"/>
      <c r="P74" s="140"/>
      <c r="Q74" s="138" t="str">
        <f>IF(Q75="","",IF(Q75=S75,"△",IF(Q75&gt;S75,"○","×")))</f>
        <v/>
      </c>
      <c r="R74" s="139"/>
      <c r="S74" s="139"/>
      <c r="T74" s="140"/>
      <c r="U74" s="112" t="str">
        <f xml:space="preserve"> IF(AP74=0,"", COUNTIF(E74:T74,"○"))</f>
        <v/>
      </c>
      <c r="V74" s="113"/>
      <c r="W74" s="112" t="str">
        <f xml:space="preserve"> IF(AP74=0,"", COUNTIF(E74:T74,"×"))</f>
        <v/>
      </c>
      <c r="X74" s="113"/>
      <c r="Y74" s="112" t="str">
        <f xml:space="preserve"> IF(AP74=0,"", COUNTIF(E74:T74,"△"))</f>
        <v/>
      </c>
      <c r="Z74" s="113"/>
      <c r="AA74" s="112" t="str">
        <f>IF(AP74=0,"", U74*3+Y74)</f>
        <v/>
      </c>
      <c r="AB74" s="113"/>
      <c r="AC74" s="112" t="str">
        <f>IF(AP74=0,"",SUM(E75,I75,M75,Q75))</f>
        <v/>
      </c>
      <c r="AD74" s="113"/>
      <c r="AE74" s="112" t="str">
        <f>IF(AP74=0,"",SUM(G75,K75,O75,S75))</f>
        <v/>
      </c>
      <c r="AF74" s="113"/>
      <c r="AG74" s="112" t="str">
        <f>IF(AP74=0,"",SUM(AC74,-AE74))</f>
        <v/>
      </c>
      <c r="AH74" s="113"/>
      <c r="AI74" s="112" t="str">
        <f>IF(AP74=0,"",_xlfn.RANK.EQ(AQ74,AQ74:AQ81))</f>
        <v/>
      </c>
      <c r="AJ74" s="113"/>
      <c r="AK74" s="22"/>
      <c r="AL74" s="22"/>
      <c r="AM74" s="22"/>
      <c r="AN74" s="22"/>
      <c r="AO74" s="22"/>
      <c r="AP74" s="22">
        <f>COUNTA(I75:T75,M77:T77,Q79:T79)</f>
        <v>0</v>
      </c>
      <c r="AQ74" s="70" t="str">
        <f>IF(AP74=0,"",10000000000+(AA74*100000000)+(100000+(AG74*1000))+(AC74))</f>
        <v/>
      </c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 s="31" customFormat="1" x14ac:dyDescent="0.15">
      <c r="A75" s="212"/>
      <c r="B75" s="213"/>
      <c r="C75" s="213"/>
      <c r="D75" s="214"/>
      <c r="E75" s="161"/>
      <c r="F75" s="162"/>
      <c r="G75" s="162"/>
      <c r="H75" s="163"/>
      <c r="I75" s="155"/>
      <c r="J75" s="156"/>
      <c r="K75" s="155"/>
      <c r="L75" s="156"/>
      <c r="M75" s="155"/>
      <c r="N75" s="156"/>
      <c r="O75" s="155"/>
      <c r="P75" s="156"/>
      <c r="Q75" s="155"/>
      <c r="R75" s="156"/>
      <c r="S75" s="155"/>
      <c r="T75" s="156"/>
      <c r="U75" s="114"/>
      <c r="V75" s="115"/>
      <c r="W75" s="114"/>
      <c r="X75" s="115"/>
      <c r="Y75" s="114"/>
      <c r="Z75" s="115"/>
      <c r="AA75" s="114"/>
      <c r="AB75" s="115"/>
      <c r="AC75" s="114"/>
      <c r="AD75" s="115"/>
      <c r="AE75" s="114"/>
      <c r="AF75" s="115"/>
      <c r="AG75" s="114"/>
      <c r="AH75" s="115"/>
      <c r="AI75" s="114"/>
      <c r="AJ75" s="115"/>
      <c r="AK75" s="22"/>
      <c r="AL75" s="22"/>
      <c r="AM75" s="22"/>
      <c r="AN75" s="22"/>
      <c r="AO75" s="22"/>
      <c r="AP75" s="22"/>
      <c r="AQ75" s="70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</row>
    <row r="76" spans="1:75" s="31" customFormat="1" x14ac:dyDescent="0.15">
      <c r="A76" s="166" t="str">
        <f>P30</f>
        <v>アビーカ</v>
      </c>
      <c r="B76" s="220"/>
      <c r="C76" s="220"/>
      <c r="D76" s="221"/>
      <c r="E76" s="138" t="str">
        <f>IF(I75="","",IF(E77=G77,"△",IF(E77&gt;G77,"○","×")))</f>
        <v/>
      </c>
      <c r="F76" s="139"/>
      <c r="G76" s="139"/>
      <c r="H76" s="140"/>
      <c r="I76" s="106"/>
      <c r="J76" s="107"/>
      <c r="K76" s="107"/>
      <c r="L76" s="108"/>
      <c r="M76" s="138" t="str">
        <f>IF(M77="","",IF(M77=O77,"△",IF(M77&gt;O77,"○","×")))</f>
        <v/>
      </c>
      <c r="N76" s="139"/>
      <c r="O76" s="139"/>
      <c r="P76" s="140"/>
      <c r="Q76" s="138" t="str">
        <f>IF(Q77="","",IF(Q77=S77,"△",IF(Q77&gt;S77,"○","×")))</f>
        <v/>
      </c>
      <c r="R76" s="139"/>
      <c r="S76" s="139"/>
      <c r="T76" s="140"/>
      <c r="U76" s="112" t="str">
        <f xml:space="preserve"> IF(AP74=0,"", COUNTIF(E76:T76,"○"))</f>
        <v/>
      </c>
      <c r="V76" s="113"/>
      <c r="W76" s="112" t="str">
        <f xml:space="preserve"> IF(AP74=0,"", COUNTIF(E76:T76,"×"))</f>
        <v/>
      </c>
      <c r="X76" s="113"/>
      <c r="Y76" s="112" t="str">
        <f xml:space="preserve"> IF(AP74=0,"", COUNTIF(E76:T76,"△"))</f>
        <v/>
      </c>
      <c r="Z76" s="113"/>
      <c r="AA76" s="112" t="str">
        <f>IF(AP74=0,"", U76*3+Y76)</f>
        <v/>
      </c>
      <c r="AB76" s="113"/>
      <c r="AC76" s="112" t="str">
        <f>IF(AP74=0,"",SUM(E77,I77,M77,Q77))</f>
        <v/>
      </c>
      <c r="AD76" s="113"/>
      <c r="AE76" s="112" t="str">
        <f>IF(AP74=0,"",SUM(G77,K77,O77,S77))</f>
        <v/>
      </c>
      <c r="AF76" s="113"/>
      <c r="AG76" s="112" t="str">
        <f>IF(AP74=0,"",SUM(AC76,-AE76))</f>
        <v/>
      </c>
      <c r="AH76" s="113"/>
      <c r="AI76" s="112" t="str">
        <f>IF(AP74=0,"",_xlfn.RANK.EQ(AQ76,AQ74:AQ81))</f>
        <v/>
      </c>
      <c r="AJ76" s="113"/>
      <c r="AK76" s="22"/>
      <c r="AL76" s="22"/>
      <c r="AM76" s="22"/>
      <c r="AN76" s="22"/>
      <c r="AO76" s="22"/>
      <c r="AP76" s="22"/>
      <c r="AQ76" s="70" t="str">
        <f>IF(AP74=0,"",10000000000+(AA76*100000000)+(100000+(AG76*1000))+(AC76))</f>
        <v/>
      </c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s="31" customFormat="1" x14ac:dyDescent="0.15">
      <c r="A77" s="222"/>
      <c r="B77" s="223"/>
      <c r="C77" s="223"/>
      <c r="D77" s="224"/>
      <c r="E77" s="151" t="str">
        <f>IF(K75="","",K75)</f>
        <v/>
      </c>
      <c r="F77" s="152"/>
      <c r="G77" s="151" t="str">
        <f>IF(I75="","",I75)</f>
        <v/>
      </c>
      <c r="H77" s="152"/>
      <c r="I77" s="109"/>
      <c r="J77" s="110"/>
      <c r="K77" s="110"/>
      <c r="L77" s="111"/>
      <c r="M77" s="153"/>
      <c r="N77" s="154"/>
      <c r="O77" s="153"/>
      <c r="P77" s="154"/>
      <c r="Q77" s="153"/>
      <c r="R77" s="154"/>
      <c r="S77" s="153"/>
      <c r="T77" s="154"/>
      <c r="U77" s="114"/>
      <c r="V77" s="115"/>
      <c r="W77" s="114"/>
      <c r="X77" s="115"/>
      <c r="Y77" s="114"/>
      <c r="Z77" s="115"/>
      <c r="AA77" s="114"/>
      <c r="AB77" s="115"/>
      <c r="AC77" s="114"/>
      <c r="AD77" s="115"/>
      <c r="AE77" s="114"/>
      <c r="AF77" s="115"/>
      <c r="AG77" s="114"/>
      <c r="AH77" s="115"/>
      <c r="AI77" s="114"/>
      <c r="AJ77" s="115"/>
      <c r="AK77" s="22"/>
      <c r="AL77" s="22"/>
      <c r="AM77" s="22"/>
      <c r="AN77" s="22"/>
      <c r="AO77" s="22"/>
      <c r="AP77" s="22"/>
      <c r="AQ77" s="70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s="31" customFormat="1" x14ac:dyDescent="0.15">
      <c r="A78" s="219" t="s">
        <v>174</v>
      </c>
      <c r="B78" s="220"/>
      <c r="C78" s="220"/>
      <c r="D78" s="221"/>
      <c r="E78" s="138" t="str">
        <f>IF(M75="","",IF(E79=G79,"△",IF(E79&gt;G79,"○","×")))</f>
        <v/>
      </c>
      <c r="F78" s="139"/>
      <c r="G78" s="139"/>
      <c r="H78" s="140"/>
      <c r="I78" s="138" t="str">
        <f>IF(M77="","",IF(I79=K79,"△",IF(I79&gt;K79,"○","×")))</f>
        <v/>
      </c>
      <c r="J78" s="139"/>
      <c r="K78" s="139"/>
      <c r="L78" s="140"/>
      <c r="M78" s="145"/>
      <c r="N78" s="146"/>
      <c r="O78" s="146"/>
      <c r="P78" s="147"/>
      <c r="Q78" s="138" t="str">
        <f>IF(Q79="","",IF(Q79=S79,"△",IF(Q79&gt;S79,"○","×")))</f>
        <v/>
      </c>
      <c r="R78" s="139"/>
      <c r="S78" s="139"/>
      <c r="T78" s="140"/>
      <c r="U78" s="112" t="str">
        <f xml:space="preserve"> IF(AP74=0,"", COUNTIF(E78:T78,"○"))</f>
        <v/>
      </c>
      <c r="V78" s="113"/>
      <c r="W78" s="112" t="str">
        <f xml:space="preserve"> IF(AP74=0,"", COUNTIF(E78:T78,"×"))</f>
        <v/>
      </c>
      <c r="X78" s="113"/>
      <c r="Y78" s="112" t="str">
        <f xml:space="preserve"> IF(AP74=0,"", COUNTIF(E78:T78,"△"))</f>
        <v/>
      </c>
      <c r="Z78" s="113"/>
      <c r="AA78" s="112" t="str">
        <f>IF(AP74=0,"", U78*3+Y78)</f>
        <v/>
      </c>
      <c r="AB78" s="113"/>
      <c r="AC78" s="112" t="str">
        <f>IF(AP74=0,"",SUM(E79,I79,M79,Q79))</f>
        <v/>
      </c>
      <c r="AD78" s="113"/>
      <c r="AE78" s="112" t="str">
        <f>IF(AP74=0,"",SUM(G79,K79,O79,S79))</f>
        <v/>
      </c>
      <c r="AF78" s="113"/>
      <c r="AG78" s="112" t="str">
        <f>IF(AP74=0,"",SUM(AC78,-AE78))</f>
        <v/>
      </c>
      <c r="AH78" s="113"/>
      <c r="AI78" s="112" t="str">
        <f>IF(AP74=0,"",_xlfn.RANK.EQ(AQ78,AQ74:AQ81))</f>
        <v/>
      </c>
      <c r="AJ78" s="113"/>
      <c r="AK78" s="22"/>
      <c r="AL78" s="22"/>
      <c r="AM78" s="22"/>
      <c r="AN78" s="22"/>
      <c r="AO78" s="22"/>
      <c r="AP78" s="22"/>
      <c r="AQ78" s="70" t="str">
        <f>IF(AP74=0,"",10000000000+(AA78*100000000)+(100000+(AG78*1000))+(AC78))</f>
        <v/>
      </c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s="31" customFormat="1" x14ac:dyDescent="0.15">
      <c r="A79" s="222"/>
      <c r="B79" s="223"/>
      <c r="C79" s="223"/>
      <c r="D79" s="224"/>
      <c r="E79" s="141" t="str">
        <f>IF(O75="","",O75)</f>
        <v/>
      </c>
      <c r="F79" s="142"/>
      <c r="G79" s="141" t="str">
        <f>IF(M75="","",M75)</f>
        <v/>
      </c>
      <c r="H79" s="142"/>
      <c r="I79" s="141" t="str">
        <f>IF(O77="","",O77)</f>
        <v/>
      </c>
      <c r="J79" s="142"/>
      <c r="K79" s="141" t="str">
        <f>IF(M77="","",M77)</f>
        <v/>
      </c>
      <c r="L79" s="142"/>
      <c r="M79" s="148"/>
      <c r="N79" s="149"/>
      <c r="O79" s="149"/>
      <c r="P79" s="150"/>
      <c r="Q79" s="143"/>
      <c r="R79" s="144"/>
      <c r="S79" s="143"/>
      <c r="T79" s="144"/>
      <c r="U79" s="114"/>
      <c r="V79" s="115"/>
      <c r="W79" s="114"/>
      <c r="X79" s="115"/>
      <c r="Y79" s="114"/>
      <c r="Z79" s="115"/>
      <c r="AA79" s="114"/>
      <c r="AB79" s="115"/>
      <c r="AC79" s="114"/>
      <c r="AD79" s="115"/>
      <c r="AE79" s="114"/>
      <c r="AF79" s="115"/>
      <c r="AG79" s="114"/>
      <c r="AH79" s="115"/>
      <c r="AI79" s="114"/>
      <c r="AJ79" s="115"/>
      <c r="AK79" s="22"/>
      <c r="AL79" s="22"/>
      <c r="AM79" s="22"/>
      <c r="AN79" s="22"/>
      <c r="AO79" s="22"/>
      <c r="AP79" s="22"/>
      <c r="AQ79" s="70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s="31" customFormat="1" x14ac:dyDescent="0.15">
      <c r="A80" s="209" t="s">
        <v>174</v>
      </c>
      <c r="B80" s="210"/>
      <c r="C80" s="210"/>
      <c r="D80" s="211"/>
      <c r="E80" s="138" t="str">
        <f>IF(Q75="","",IF(E81=G81,"△",IF(E81&gt;G81,"○","×")))</f>
        <v/>
      </c>
      <c r="F80" s="139"/>
      <c r="G80" s="139"/>
      <c r="H80" s="140"/>
      <c r="I80" s="138" t="str">
        <f>IF(Q77="","",IF(I81=K81,"△",IF(I81&gt;K81,"○","×")))</f>
        <v/>
      </c>
      <c r="J80" s="139"/>
      <c r="K80" s="139"/>
      <c r="L80" s="140"/>
      <c r="M80" s="138" t="str">
        <f>IF(Q79="","",IF(M81=O81,"△",IF(M81&gt;O81,"○","×")))</f>
        <v/>
      </c>
      <c r="N80" s="139"/>
      <c r="O80" s="139"/>
      <c r="P80" s="140"/>
      <c r="Q80" s="106"/>
      <c r="R80" s="107"/>
      <c r="S80" s="107"/>
      <c r="T80" s="108"/>
      <c r="U80" s="112" t="str">
        <f xml:space="preserve"> IF(AP74=0,"", COUNTIF(E80:T80,"○"))</f>
        <v/>
      </c>
      <c r="V80" s="113"/>
      <c r="W80" s="112" t="str">
        <f xml:space="preserve"> IF(AP74=0,"", COUNTIF(E80:T80,"×"))</f>
        <v/>
      </c>
      <c r="X80" s="113"/>
      <c r="Y80" s="112" t="str">
        <f xml:space="preserve"> IF(AP74=0,"", COUNTIF(E80:T80,"△"))</f>
        <v/>
      </c>
      <c r="Z80" s="113"/>
      <c r="AA80" s="112" t="str">
        <f>IF(AP74=0,"", U80*3+Y80)</f>
        <v/>
      </c>
      <c r="AB80" s="113"/>
      <c r="AC80" s="112" t="str">
        <f>IF(AP74=0,"",SUM(E81,I81,M81,Q81))</f>
        <v/>
      </c>
      <c r="AD80" s="113"/>
      <c r="AE80" s="112" t="str">
        <f>IF(AP74=0,"",SUM(G81,K81,O81,S81))</f>
        <v/>
      </c>
      <c r="AF80" s="113"/>
      <c r="AG80" s="112" t="str">
        <f>IF(AP74=0,"",SUM(AC80,-AE80))</f>
        <v/>
      </c>
      <c r="AH80" s="113"/>
      <c r="AI80" s="112" t="str">
        <f>IF(AP74=0,"",_xlfn.RANK.EQ(AQ80,AQ74:AQ81))</f>
        <v/>
      </c>
      <c r="AJ80" s="113"/>
      <c r="AK80" s="22"/>
      <c r="AL80" s="22"/>
      <c r="AM80" s="22"/>
      <c r="AN80" s="22"/>
      <c r="AO80" s="22"/>
      <c r="AP80" s="22"/>
      <c r="AQ80" s="70" t="str">
        <f>IF(AP74=0,"",10000000000+(AA80*100000000)+(100000+(AG80*1000))+(AC80))</f>
        <v/>
      </c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s="31" customFormat="1" x14ac:dyDescent="0.15">
      <c r="A81" s="212"/>
      <c r="B81" s="213"/>
      <c r="C81" s="213"/>
      <c r="D81" s="214"/>
      <c r="E81" s="136" t="str">
        <f>IF(S75="","",S75)</f>
        <v/>
      </c>
      <c r="F81" s="136"/>
      <c r="G81" s="136" t="str">
        <f>IF(Q75="","",Q75)</f>
        <v/>
      </c>
      <c r="H81" s="136"/>
      <c r="I81" s="136" t="str">
        <f>IF(S77="","",S77)</f>
        <v/>
      </c>
      <c r="J81" s="136"/>
      <c r="K81" s="136" t="str">
        <f>IF(Q77="","",Q77)</f>
        <v/>
      </c>
      <c r="L81" s="136"/>
      <c r="M81" s="136" t="str">
        <f>IF(S79="","",S79)</f>
        <v/>
      </c>
      <c r="N81" s="136"/>
      <c r="O81" s="136" t="str">
        <f>IF(Q79="","",Q79)</f>
        <v/>
      </c>
      <c r="P81" s="136"/>
      <c r="Q81" s="109"/>
      <c r="R81" s="110"/>
      <c r="S81" s="110"/>
      <c r="T81" s="111"/>
      <c r="U81" s="114"/>
      <c r="V81" s="115"/>
      <c r="W81" s="114"/>
      <c r="X81" s="115"/>
      <c r="Y81" s="114"/>
      <c r="Z81" s="115"/>
      <c r="AA81" s="114"/>
      <c r="AB81" s="115"/>
      <c r="AC81" s="114"/>
      <c r="AD81" s="115"/>
      <c r="AE81" s="114"/>
      <c r="AF81" s="115"/>
      <c r="AG81" s="114"/>
      <c r="AH81" s="115"/>
      <c r="AI81" s="114"/>
      <c r="AJ81" s="115"/>
      <c r="AK81" s="22"/>
      <c r="AL81" s="22"/>
      <c r="AM81" s="22"/>
      <c r="AN81" s="22"/>
      <c r="AO81" s="22"/>
      <c r="AP81" s="22"/>
      <c r="AQ81" s="70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x14ac:dyDescent="0.15">
      <c r="A82" s="215"/>
      <c r="B82" s="215"/>
      <c r="C82" s="215"/>
      <c r="D82" s="215"/>
      <c r="V82" s="3"/>
      <c r="AA82" s="2"/>
      <c r="AB82" s="2"/>
      <c r="AC82" s="2"/>
      <c r="AD82" s="2"/>
      <c r="AE82" s="2"/>
      <c r="AF82" s="2"/>
      <c r="AG82" s="2"/>
      <c r="AH82" s="2"/>
      <c r="AI82" s="2"/>
      <c r="AJ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5" s="31" customFormat="1" x14ac:dyDescent="0.15">
      <c r="A83" s="216" t="s">
        <v>65</v>
      </c>
      <c r="B83" s="217"/>
      <c r="C83" s="217"/>
      <c r="D83" s="218"/>
      <c r="E83" s="157" t="str">
        <f>A84</f>
        <v>グラッソ</v>
      </c>
      <c r="F83" s="121"/>
      <c r="G83" s="121"/>
      <c r="H83" s="122"/>
      <c r="I83" s="120" t="str">
        <f>A86</f>
        <v>フェニックス</v>
      </c>
      <c r="J83" s="121"/>
      <c r="K83" s="121"/>
      <c r="L83" s="122"/>
      <c r="M83" s="164" t="str">
        <f>A88</f>
        <v>―</v>
      </c>
      <c r="N83" s="165"/>
      <c r="O83" s="165"/>
      <c r="P83" s="152"/>
      <c r="Q83" s="120" t="str">
        <f>A90</f>
        <v>―</v>
      </c>
      <c r="R83" s="121"/>
      <c r="S83" s="121"/>
      <c r="T83" s="122"/>
      <c r="U83" s="120" t="s">
        <v>53</v>
      </c>
      <c r="V83" s="135"/>
      <c r="W83" s="151" t="s">
        <v>54</v>
      </c>
      <c r="X83" s="152"/>
      <c r="Y83" s="151" t="s">
        <v>55</v>
      </c>
      <c r="Z83" s="152"/>
      <c r="AA83" s="157" t="s">
        <v>56</v>
      </c>
      <c r="AB83" s="122"/>
      <c r="AC83" s="157" t="s">
        <v>57</v>
      </c>
      <c r="AD83" s="122"/>
      <c r="AE83" s="157" t="s">
        <v>58</v>
      </c>
      <c r="AF83" s="122"/>
      <c r="AG83" s="157" t="s">
        <v>59</v>
      </c>
      <c r="AH83" s="122"/>
      <c r="AI83" s="157" t="s">
        <v>60</v>
      </c>
      <c r="AJ83" s="1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s="31" customFormat="1" x14ac:dyDescent="0.15">
      <c r="A84" s="129" t="str">
        <f>V29</f>
        <v>グラッソ</v>
      </c>
      <c r="B84" s="210"/>
      <c r="C84" s="210"/>
      <c r="D84" s="211"/>
      <c r="E84" s="158"/>
      <c r="F84" s="159"/>
      <c r="G84" s="159"/>
      <c r="H84" s="160"/>
      <c r="I84" s="138" t="str">
        <f>IF(I85="","",IF(I85=K85,"△",IF(I85&gt;K85,"○","×")))</f>
        <v/>
      </c>
      <c r="J84" s="139"/>
      <c r="K84" s="139"/>
      <c r="L84" s="140"/>
      <c r="M84" s="138" t="str">
        <f>IF(M85="","",IF(M85=O85,"△",IF(M85&gt;O85,"○","×")))</f>
        <v/>
      </c>
      <c r="N84" s="139"/>
      <c r="O84" s="139"/>
      <c r="P84" s="140"/>
      <c r="Q84" s="138" t="str">
        <f>IF(Q85="","",IF(Q85=S85,"△",IF(Q85&gt;S85,"○","×")))</f>
        <v/>
      </c>
      <c r="R84" s="139"/>
      <c r="S84" s="139"/>
      <c r="T84" s="140"/>
      <c r="U84" s="112" t="str">
        <f xml:space="preserve"> IF(AP84=0,"", COUNTIF(E84:T84,"○"))</f>
        <v/>
      </c>
      <c r="V84" s="113"/>
      <c r="W84" s="112" t="str">
        <f xml:space="preserve"> IF(AP84=0,"", COUNTIF(E84:T84,"×"))</f>
        <v/>
      </c>
      <c r="X84" s="113"/>
      <c r="Y84" s="112" t="str">
        <f xml:space="preserve"> IF(AP84=0,"", COUNTIF(E84:T84,"△"))</f>
        <v/>
      </c>
      <c r="Z84" s="113"/>
      <c r="AA84" s="112" t="str">
        <f>IF(AP84=0,"", U84*3+Y84)</f>
        <v/>
      </c>
      <c r="AB84" s="113"/>
      <c r="AC84" s="112" t="str">
        <f>IF(AP84=0,"",SUM(E85,I85,M85,Q85))</f>
        <v/>
      </c>
      <c r="AD84" s="113"/>
      <c r="AE84" s="112" t="str">
        <f>IF(AP84=0,"",SUM(G85,K85,O85,S85))</f>
        <v/>
      </c>
      <c r="AF84" s="113"/>
      <c r="AG84" s="112" t="str">
        <f>IF(AP84=0,"",SUM(AC84,-AE84))</f>
        <v/>
      </c>
      <c r="AH84" s="113"/>
      <c r="AI84" s="112" t="str">
        <f>IF(AP84=0,"",_xlfn.RANK.EQ(AQ84,AQ84:AQ90))</f>
        <v/>
      </c>
      <c r="AJ84" s="113"/>
      <c r="AK84" s="22"/>
      <c r="AL84" s="22"/>
      <c r="AM84" s="22"/>
      <c r="AN84" s="22"/>
      <c r="AO84" s="22"/>
      <c r="AP84" s="22">
        <f>COUNTA(I85:T85,M87:T87,Q89:T89)</f>
        <v>0</v>
      </c>
      <c r="AQ84" s="70" t="str">
        <f>IF(AP84=0,"",10000000000+(AA84*100000000)+(100000+(AG84*1000))+(AC84))</f>
        <v/>
      </c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s="31" customFormat="1" x14ac:dyDescent="0.15">
      <c r="A85" s="212"/>
      <c r="B85" s="213"/>
      <c r="C85" s="213"/>
      <c r="D85" s="214"/>
      <c r="E85" s="161"/>
      <c r="F85" s="162"/>
      <c r="G85" s="162"/>
      <c r="H85" s="163"/>
      <c r="I85" s="155"/>
      <c r="J85" s="156"/>
      <c r="K85" s="155"/>
      <c r="L85" s="156"/>
      <c r="M85" s="155"/>
      <c r="N85" s="156"/>
      <c r="O85" s="155"/>
      <c r="P85" s="156"/>
      <c r="Q85" s="155"/>
      <c r="R85" s="156"/>
      <c r="S85" s="155"/>
      <c r="T85" s="156"/>
      <c r="U85" s="114"/>
      <c r="V85" s="115"/>
      <c r="W85" s="114"/>
      <c r="X85" s="115"/>
      <c r="Y85" s="114"/>
      <c r="Z85" s="115"/>
      <c r="AA85" s="114"/>
      <c r="AB85" s="115"/>
      <c r="AC85" s="114"/>
      <c r="AD85" s="115"/>
      <c r="AE85" s="114"/>
      <c r="AF85" s="115"/>
      <c r="AG85" s="114"/>
      <c r="AH85" s="115"/>
      <c r="AI85" s="114"/>
      <c r="AJ85" s="115"/>
      <c r="AK85" s="22"/>
      <c r="AL85" s="22"/>
      <c r="AM85" s="22"/>
      <c r="AN85" s="22"/>
      <c r="AO85" s="22"/>
      <c r="AP85" s="22"/>
      <c r="AQ85" s="70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s="31" customFormat="1" x14ac:dyDescent="0.15">
      <c r="A86" s="129" t="str">
        <f>V30</f>
        <v>フェニックス</v>
      </c>
      <c r="B86" s="210"/>
      <c r="C86" s="210"/>
      <c r="D86" s="211"/>
      <c r="E86" s="138" t="str">
        <f>IF(I85="","",IF(E87=G87,"△",IF(E87&gt;G87,"○","×")))</f>
        <v/>
      </c>
      <c r="F86" s="139"/>
      <c r="G86" s="139"/>
      <c r="H86" s="140"/>
      <c r="I86" s="106"/>
      <c r="J86" s="107"/>
      <c r="K86" s="107"/>
      <c r="L86" s="108"/>
      <c r="M86" s="138" t="str">
        <f>IF(M87="","",IF(M87=O87,"△",IF(M87&gt;O87,"○","×")))</f>
        <v/>
      </c>
      <c r="N86" s="139"/>
      <c r="O86" s="139"/>
      <c r="P86" s="140"/>
      <c r="Q86" s="138" t="str">
        <f>IF(Q87="","",IF(Q87=S87,"△",IF(Q87&gt;S87,"○","×")))</f>
        <v/>
      </c>
      <c r="R86" s="139"/>
      <c r="S86" s="139"/>
      <c r="T86" s="140"/>
      <c r="U86" s="112" t="str">
        <f xml:space="preserve"> IF(AP84=0,"", COUNTIF(E86:T86,"○"))</f>
        <v/>
      </c>
      <c r="V86" s="113"/>
      <c r="W86" s="112" t="str">
        <f xml:space="preserve"> IF(AP84=0,"", COUNTIF(E86:T86,"×"))</f>
        <v/>
      </c>
      <c r="X86" s="113"/>
      <c r="Y86" s="112" t="str">
        <f xml:space="preserve"> IF(AP84=0,"", COUNTIF(E86:T86,"△"))</f>
        <v/>
      </c>
      <c r="Z86" s="113"/>
      <c r="AA86" s="112" t="str">
        <f>IF(AP84=0,"", U86*3+Y86)</f>
        <v/>
      </c>
      <c r="AB86" s="113"/>
      <c r="AC86" s="112" t="str">
        <f>IF(AP84=0,"",SUM(E87,I87,M87,Q87))</f>
        <v/>
      </c>
      <c r="AD86" s="113"/>
      <c r="AE86" s="112" t="str">
        <f>IF(AP84=0,"",SUM(G87,K87,O87,S87))</f>
        <v/>
      </c>
      <c r="AF86" s="113"/>
      <c r="AG86" s="112" t="str">
        <f>IF(AP84=0,"",SUM(AC86,-AE86))</f>
        <v/>
      </c>
      <c r="AH86" s="113"/>
      <c r="AI86" s="112" t="str">
        <f>IF(AP84=0,"",_xlfn.RANK.EQ(AQ86,AQ84:AQ90))</f>
        <v/>
      </c>
      <c r="AJ86" s="113"/>
      <c r="AK86" s="22"/>
      <c r="AL86" s="22"/>
      <c r="AM86" s="22"/>
      <c r="AN86" s="22"/>
      <c r="AO86" s="22"/>
      <c r="AP86" s="22"/>
      <c r="AQ86" s="70" t="str">
        <f>IF(AP84=0,"",10000000000+(AA86*100000000)+(100000+(AG86*1000))+(AC86))</f>
        <v/>
      </c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s="31" customFormat="1" x14ac:dyDescent="0.15">
      <c r="A87" s="212"/>
      <c r="B87" s="213"/>
      <c r="C87" s="213"/>
      <c r="D87" s="214"/>
      <c r="E87" s="151" t="str">
        <f>IF(K85="","",K85)</f>
        <v/>
      </c>
      <c r="F87" s="152"/>
      <c r="G87" s="151" t="str">
        <f>IF(I85="","",I85)</f>
        <v/>
      </c>
      <c r="H87" s="152"/>
      <c r="I87" s="109"/>
      <c r="J87" s="110"/>
      <c r="K87" s="110"/>
      <c r="L87" s="111"/>
      <c r="M87" s="153"/>
      <c r="N87" s="154"/>
      <c r="O87" s="153"/>
      <c r="P87" s="154"/>
      <c r="Q87" s="153"/>
      <c r="R87" s="154"/>
      <c r="S87" s="153"/>
      <c r="T87" s="154"/>
      <c r="U87" s="114"/>
      <c r="V87" s="115"/>
      <c r="W87" s="114"/>
      <c r="X87" s="115"/>
      <c r="Y87" s="114"/>
      <c r="Z87" s="115"/>
      <c r="AA87" s="114"/>
      <c r="AB87" s="115"/>
      <c r="AC87" s="114"/>
      <c r="AD87" s="115"/>
      <c r="AE87" s="114"/>
      <c r="AF87" s="115"/>
      <c r="AG87" s="114"/>
      <c r="AH87" s="115"/>
      <c r="AI87" s="114"/>
      <c r="AJ87" s="115"/>
      <c r="AK87" s="22"/>
      <c r="AL87" s="22"/>
      <c r="AM87" s="22"/>
      <c r="AN87" s="22"/>
      <c r="AO87" s="22"/>
      <c r="AP87" s="22"/>
      <c r="AQ87" s="70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s="31" customFormat="1" x14ac:dyDescent="0.15">
      <c r="A88" s="209" t="s">
        <v>174</v>
      </c>
      <c r="B88" s="210"/>
      <c r="C88" s="210"/>
      <c r="D88" s="211"/>
      <c r="E88" s="138" t="str">
        <f>IF(M85="","",IF(E89=G89,"△",IF(E89&gt;G89,"○","×")))</f>
        <v/>
      </c>
      <c r="F88" s="139"/>
      <c r="G88" s="139"/>
      <c r="H88" s="140"/>
      <c r="I88" s="138" t="str">
        <f>IF(M87="","",IF(I89=K89,"△",IF(I89&gt;K89,"○","×")))</f>
        <v/>
      </c>
      <c r="J88" s="139"/>
      <c r="K88" s="139"/>
      <c r="L88" s="140"/>
      <c r="M88" s="145"/>
      <c r="N88" s="146"/>
      <c r="O88" s="146"/>
      <c r="P88" s="147"/>
      <c r="Q88" s="138" t="str">
        <f>IF(Q89="","",IF(Q89=S89,"△",IF(Q89&gt;S89,"○","×")))</f>
        <v/>
      </c>
      <c r="R88" s="139"/>
      <c r="S88" s="139"/>
      <c r="T88" s="140"/>
      <c r="U88" s="112" t="str">
        <f xml:space="preserve"> IF(AP84=0,"", COUNTIF(E88:T88,"○"))</f>
        <v/>
      </c>
      <c r="V88" s="113"/>
      <c r="W88" s="112" t="str">
        <f xml:space="preserve"> IF(AP84=0,"", COUNTIF(E88:T88,"×"))</f>
        <v/>
      </c>
      <c r="X88" s="113"/>
      <c r="Y88" s="112" t="str">
        <f xml:space="preserve"> IF(AP84=0,"", COUNTIF(E88:T88,"△"))</f>
        <v/>
      </c>
      <c r="Z88" s="113"/>
      <c r="AA88" s="112" t="str">
        <f>IF(AP84=0,"", U88*3+Y88)</f>
        <v/>
      </c>
      <c r="AB88" s="113"/>
      <c r="AC88" s="112" t="str">
        <f>IF(AP84=0,"",SUM(E89,I89,M89,Q89))</f>
        <v/>
      </c>
      <c r="AD88" s="113"/>
      <c r="AE88" s="112" t="str">
        <f>IF(AP84=0,"",SUM(G89,K89,O89,S89))</f>
        <v/>
      </c>
      <c r="AF88" s="113"/>
      <c r="AG88" s="112" t="str">
        <f>IF(AP84=0,"",SUM(AC88,-AE88))</f>
        <v/>
      </c>
      <c r="AH88" s="113"/>
      <c r="AI88" s="112" t="str">
        <f>IF(AP84=0,"",_xlfn.RANK.EQ(AQ88,AQ84:AQ90))</f>
        <v/>
      </c>
      <c r="AJ88" s="113"/>
      <c r="AK88" s="22"/>
      <c r="AL88" s="22"/>
      <c r="AM88" s="22"/>
      <c r="AN88" s="22"/>
      <c r="AO88" s="22"/>
      <c r="AP88" s="22"/>
      <c r="AQ88" s="70" t="str">
        <f>IF(AP84=0,"",10000000000+(AA88*100000000)+(100000+(AG88*1000))+(AC88))</f>
        <v/>
      </c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s="31" customFormat="1" x14ac:dyDescent="0.15">
      <c r="A89" s="212"/>
      <c r="B89" s="213"/>
      <c r="C89" s="213"/>
      <c r="D89" s="214"/>
      <c r="E89" s="141" t="str">
        <f>IF(O85="","",O85)</f>
        <v/>
      </c>
      <c r="F89" s="142"/>
      <c r="G89" s="141" t="str">
        <f>IF(M85="","",M85)</f>
        <v/>
      </c>
      <c r="H89" s="142"/>
      <c r="I89" s="141" t="str">
        <f>IF(O87="","",O87)</f>
        <v/>
      </c>
      <c r="J89" s="142"/>
      <c r="K89" s="141" t="str">
        <f>IF(M87="","",M87)</f>
        <v/>
      </c>
      <c r="L89" s="142"/>
      <c r="M89" s="148"/>
      <c r="N89" s="149"/>
      <c r="O89" s="149"/>
      <c r="P89" s="150"/>
      <c r="Q89" s="143"/>
      <c r="R89" s="144"/>
      <c r="S89" s="143"/>
      <c r="T89" s="144"/>
      <c r="U89" s="114"/>
      <c r="V89" s="115"/>
      <c r="W89" s="114"/>
      <c r="X89" s="115"/>
      <c r="Y89" s="114"/>
      <c r="Z89" s="115"/>
      <c r="AA89" s="114"/>
      <c r="AB89" s="115"/>
      <c r="AC89" s="114"/>
      <c r="AD89" s="115"/>
      <c r="AE89" s="114"/>
      <c r="AF89" s="115"/>
      <c r="AG89" s="114"/>
      <c r="AH89" s="115"/>
      <c r="AI89" s="114"/>
      <c r="AJ89" s="115"/>
      <c r="AK89" s="22"/>
      <c r="AL89" s="22"/>
      <c r="AM89" s="22"/>
      <c r="AN89" s="22"/>
      <c r="AO89" s="22"/>
      <c r="AP89" s="22"/>
      <c r="AQ89" s="70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  <row r="90" spans="1:75" s="31" customFormat="1" x14ac:dyDescent="0.15">
      <c r="A90" s="209" t="s">
        <v>174</v>
      </c>
      <c r="B90" s="210"/>
      <c r="C90" s="210"/>
      <c r="D90" s="211"/>
      <c r="E90" s="138" t="str">
        <f>IF(Q85="","",IF(E91=G91,"△",IF(E91&gt;G91,"○","×")))</f>
        <v/>
      </c>
      <c r="F90" s="139"/>
      <c r="G90" s="139"/>
      <c r="H90" s="140"/>
      <c r="I90" s="138" t="str">
        <f>IF(Q87="","",IF(I91=K91,"△",IF(I91&gt;K91,"○","×")))</f>
        <v/>
      </c>
      <c r="J90" s="139"/>
      <c r="K90" s="139"/>
      <c r="L90" s="140"/>
      <c r="M90" s="138" t="str">
        <f>IF(Q89="","",IF(M91=O91,"△",IF(M91&gt;O91,"○","×")))</f>
        <v/>
      </c>
      <c r="N90" s="139"/>
      <c r="O90" s="139"/>
      <c r="P90" s="140"/>
      <c r="Q90" s="106"/>
      <c r="R90" s="107"/>
      <c r="S90" s="107"/>
      <c r="T90" s="108"/>
      <c r="U90" s="112" t="str">
        <f xml:space="preserve"> IF(AP84=0,"", COUNTIF(E90:T90,"○"))</f>
        <v/>
      </c>
      <c r="V90" s="113"/>
      <c r="W90" s="112" t="str">
        <f xml:space="preserve"> IF(AP84=0,"", COUNTIF(E90:T90,"×"))</f>
        <v/>
      </c>
      <c r="X90" s="113"/>
      <c r="Y90" s="112" t="str">
        <f xml:space="preserve"> IF(AP84=0,"", COUNTIF(E90:T90,"△"))</f>
        <v/>
      </c>
      <c r="Z90" s="113"/>
      <c r="AA90" s="112" t="str">
        <f>IF(AP84=0,"", U90*3+Y90)</f>
        <v/>
      </c>
      <c r="AB90" s="113"/>
      <c r="AC90" s="112" t="str">
        <f>IF(AP84=0,"",SUM(E91,I91,M91,Q91))</f>
        <v/>
      </c>
      <c r="AD90" s="113"/>
      <c r="AE90" s="112" t="str">
        <f>IF(AP84=0,"",SUM(G91,K91,O91,S91))</f>
        <v/>
      </c>
      <c r="AF90" s="113"/>
      <c r="AG90" s="112" t="str">
        <f>IF(AP84=0,"",SUM(AC90,-AE90))</f>
        <v/>
      </c>
      <c r="AH90" s="113"/>
      <c r="AI90" s="112" t="str">
        <f>IF(AP84=0,"",_xlfn.RANK.EQ(AQ90,AQ84:AQ91))</f>
        <v/>
      </c>
      <c r="AJ90" s="113"/>
      <c r="AK90" s="22"/>
      <c r="AL90" s="22"/>
      <c r="AM90" s="22"/>
      <c r="AN90" s="22"/>
      <c r="AO90" s="22"/>
      <c r="AP90" s="22"/>
      <c r="AQ90" s="70" t="str">
        <f>IF(AP84=0,"",10000000000+(AA90*100000000)+(100000+(AG90*1000))+(AC90))</f>
        <v/>
      </c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</row>
    <row r="91" spans="1:75" s="31" customFormat="1" x14ac:dyDescent="0.15">
      <c r="A91" s="212"/>
      <c r="B91" s="213"/>
      <c r="C91" s="213"/>
      <c r="D91" s="214"/>
      <c r="E91" s="136" t="str">
        <f>IF(S85="","",S85)</f>
        <v/>
      </c>
      <c r="F91" s="136"/>
      <c r="G91" s="136" t="str">
        <f>IF(Q85="","",Q85)</f>
        <v/>
      </c>
      <c r="H91" s="136"/>
      <c r="I91" s="136" t="str">
        <f>IF(S87="","",S87)</f>
        <v/>
      </c>
      <c r="J91" s="136"/>
      <c r="K91" s="136" t="str">
        <f>IF(Q87="","",Q87)</f>
        <v/>
      </c>
      <c r="L91" s="136"/>
      <c r="M91" s="136" t="str">
        <f>IF(S89="","",S89)</f>
        <v/>
      </c>
      <c r="N91" s="136"/>
      <c r="O91" s="136" t="str">
        <f>IF(Q89="","",Q89)</f>
        <v/>
      </c>
      <c r="P91" s="136"/>
      <c r="Q91" s="109"/>
      <c r="R91" s="110"/>
      <c r="S91" s="110"/>
      <c r="T91" s="111"/>
      <c r="U91" s="114"/>
      <c r="V91" s="115"/>
      <c r="W91" s="114"/>
      <c r="X91" s="115"/>
      <c r="Y91" s="114"/>
      <c r="Z91" s="115"/>
      <c r="AA91" s="114"/>
      <c r="AB91" s="115"/>
      <c r="AC91" s="114"/>
      <c r="AD91" s="115"/>
      <c r="AE91" s="114"/>
      <c r="AF91" s="115"/>
      <c r="AG91" s="114"/>
      <c r="AH91" s="115"/>
      <c r="AI91" s="114"/>
      <c r="AJ91" s="115"/>
      <c r="AK91" s="22"/>
      <c r="AL91" s="22"/>
      <c r="AM91" s="22"/>
      <c r="AN91" s="22"/>
      <c r="AO91" s="22"/>
      <c r="AP91" s="22"/>
      <c r="AQ91" s="70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</row>
    <row r="92" spans="1:75" x14ac:dyDescent="0.15">
      <c r="V92" s="3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</row>
    <row r="93" spans="1:75" x14ac:dyDescent="0.15">
      <c r="V93" s="3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</row>
    <row r="95" spans="1:75" x14ac:dyDescent="0.15">
      <c r="A95" s="1" t="s">
        <v>84</v>
      </c>
      <c r="B95" s="1"/>
    </row>
    <row r="96" spans="1:75" ht="6" customHeight="1" x14ac:dyDescent="0.15">
      <c r="V96" s="3"/>
    </row>
    <row r="97" spans="2:63" x14ac:dyDescent="0.15">
      <c r="B97" s="129"/>
      <c r="C97" s="130"/>
      <c r="D97" s="131"/>
      <c r="E97" s="132" t="s">
        <v>1</v>
      </c>
      <c r="F97" s="133"/>
      <c r="G97" s="134"/>
      <c r="H97" s="120" t="s">
        <v>85</v>
      </c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35"/>
      <c r="AF97" s="4"/>
      <c r="AG97" s="4"/>
    </row>
    <row r="98" spans="2:63" x14ac:dyDescent="0.15">
      <c r="B98" s="89" t="s">
        <v>15</v>
      </c>
      <c r="C98" s="90"/>
      <c r="D98" s="91"/>
      <c r="E98" s="120" t="s">
        <v>62</v>
      </c>
      <c r="F98" s="121"/>
      <c r="G98" s="122"/>
      <c r="H98" s="120" t="s">
        <v>25</v>
      </c>
      <c r="I98" s="123"/>
      <c r="J98" s="123"/>
      <c r="K98" s="123"/>
      <c r="L98" s="123"/>
      <c r="M98" s="123"/>
      <c r="N98" s="123"/>
      <c r="O98" s="103" t="s">
        <v>24</v>
      </c>
      <c r="P98" s="104"/>
      <c r="Q98" s="104"/>
      <c r="R98" s="104"/>
      <c r="S98" s="124"/>
      <c r="T98" s="120" t="s">
        <v>26</v>
      </c>
      <c r="U98" s="123"/>
      <c r="V98" s="123"/>
      <c r="W98" s="123"/>
      <c r="X98" s="123"/>
      <c r="Y98" s="123"/>
      <c r="Z98" s="123"/>
      <c r="AA98" s="103" t="s">
        <v>24</v>
      </c>
      <c r="AB98" s="104"/>
      <c r="AC98" s="104"/>
      <c r="AD98" s="104"/>
      <c r="AE98" s="124"/>
      <c r="AM98" s="66"/>
      <c r="AN98" s="70"/>
      <c r="AO98" s="70"/>
      <c r="AP98" s="70"/>
      <c r="AQ98" s="70"/>
      <c r="AR98" s="70"/>
      <c r="AS98" s="70"/>
      <c r="AT98" s="65"/>
      <c r="AU98" s="65"/>
      <c r="AV98" s="65"/>
      <c r="AW98" s="65"/>
      <c r="AX98" s="65"/>
      <c r="AY98" s="66"/>
      <c r="AZ98" s="66"/>
      <c r="BA98" s="66"/>
      <c r="BB98" s="66"/>
      <c r="BC98" s="66"/>
      <c r="BD98" s="66"/>
      <c r="BE98" s="66"/>
      <c r="BF98" s="65"/>
      <c r="BG98" s="65"/>
      <c r="BH98" s="65"/>
      <c r="BI98" s="65"/>
      <c r="BJ98" s="65"/>
    </row>
    <row r="99" spans="2:63" x14ac:dyDescent="0.15">
      <c r="B99" s="93" t="s">
        <v>16</v>
      </c>
      <c r="C99" s="76"/>
      <c r="D99" s="94"/>
      <c r="E99" s="82" t="s">
        <v>72</v>
      </c>
      <c r="F99" s="82" t="s">
        <v>73</v>
      </c>
      <c r="G99" s="82" t="s">
        <v>73</v>
      </c>
      <c r="H99" s="96" t="s">
        <v>44</v>
      </c>
      <c r="I99" s="97"/>
      <c r="J99" s="97"/>
      <c r="K99" s="53" t="s">
        <v>27</v>
      </c>
      <c r="L99" s="97" t="s">
        <v>45</v>
      </c>
      <c r="M99" s="97"/>
      <c r="N99" s="97"/>
      <c r="O99" s="96" t="s">
        <v>40</v>
      </c>
      <c r="P99" s="97"/>
      <c r="Q99" s="97"/>
      <c r="R99" s="54"/>
      <c r="S99" s="55"/>
      <c r="T99" s="116" t="s">
        <v>42</v>
      </c>
      <c r="U99" s="117"/>
      <c r="V99" s="117"/>
      <c r="W99" s="53" t="s">
        <v>27</v>
      </c>
      <c r="X99" s="118" t="s">
        <v>43</v>
      </c>
      <c r="Y99" s="119"/>
      <c r="Z99" s="119"/>
      <c r="AA99" s="103" t="s">
        <v>41</v>
      </c>
      <c r="AB99" s="104"/>
      <c r="AC99" s="104"/>
      <c r="AD99" s="21"/>
      <c r="AE99" s="6"/>
      <c r="AM99" s="78"/>
      <c r="AN99" s="78"/>
      <c r="AO99" s="78"/>
      <c r="AP99" s="21"/>
      <c r="AQ99" s="125"/>
      <c r="AR99" s="126"/>
      <c r="AS99" s="126"/>
      <c r="AT99" s="5"/>
      <c r="AU99"/>
      <c r="AV99"/>
      <c r="AW99" s="21"/>
      <c r="AX99" s="5"/>
      <c r="AY99" s="78"/>
      <c r="AZ99" s="78"/>
      <c r="BA99" s="78"/>
      <c r="BB99" s="21"/>
      <c r="BC99" s="62"/>
      <c r="BD99"/>
      <c r="BE99"/>
      <c r="BF99" s="5"/>
      <c r="BG99" s="5"/>
      <c r="BH99" s="5"/>
      <c r="BI99" s="5"/>
      <c r="BJ99" s="5"/>
    </row>
    <row r="100" spans="2:63" x14ac:dyDescent="0.15">
      <c r="B100" s="89" t="s">
        <v>2</v>
      </c>
      <c r="C100" s="90"/>
      <c r="D100" s="91"/>
      <c r="E100" s="82" t="s">
        <v>74</v>
      </c>
      <c r="F100" s="83" t="s">
        <v>75</v>
      </c>
      <c r="G100" s="83" t="s">
        <v>75</v>
      </c>
      <c r="H100" s="96" t="s">
        <v>48</v>
      </c>
      <c r="I100" s="97"/>
      <c r="J100" s="97"/>
      <c r="K100" s="56" t="s">
        <v>27</v>
      </c>
      <c r="L100" s="97" t="s">
        <v>49</v>
      </c>
      <c r="M100" s="97"/>
      <c r="N100" s="105"/>
      <c r="O100" s="96" t="s">
        <v>38</v>
      </c>
      <c r="P100" s="97"/>
      <c r="Q100" s="97"/>
      <c r="R100" s="54"/>
      <c r="S100" s="55"/>
      <c r="T100" s="96" t="s">
        <v>46</v>
      </c>
      <c r="U100" s="97"/>
      <c r="V100" s="97"/>
      <c r="W100" s="56" t="s">
        <v>27</v>
      </c>
      <c r="X100" s="97" t="s">
        <v>47</v>
      </c>
      <c r="Y100" s="98"/>
      <c r="Z100" s="98"/>
      <c r="AA100" s="103" t="s">
        <v>39</v>
      </c>
      <c r="AB100" s="104"/>
      <c r="AC100" s="104"/>
      <c r="AD100" s="33"/>
      <c r="AE100" s="8"/>
      <c r="AM100" s="99"/>
      <c r="AN100" s="99"/>
      <c r="AO100" s="99"/>
      <c r="AP100" s="21"/>
      <c r="AQ100" s="100"/>
      <c r="AR100" s="101"/>
      <c r="AS100" s="101"/>
      <c r="AT100" s="5"/>
      <c r="AU100"/>
      <c r="AV100"/>
      <c r="AW100" s="21"/>
      <c r="AX100" s="5"/>
      <c r="AY100" s="102"/>
      <c r="AZ100" s="102"/>
      <c r="BA100" s="102"/>
      <c r="BB100" s="21"/>
      <c r="BC100" s="62"/>
      <c r="BD100"/>
      <c r="BE100"/>
      <c r="BF100" s="5"/>
      <c r="BG100" s="5"/>
      <c r="BH100" s="5"/>
      <c r="BI100" s="5"/>
      <c r="BJ100" s="5"/>
    </row>
    <row r="101" spans="2:63" x14ac:dyDescent="0.15">
      <c r="B101" s="93" t="s">
        <v>3</v>
      </c>
      <c r="C101" s="76"/>
      <c r="D101" s="94"/>
      <c r="E101" s="82" t="s">
        <v>76</v>
      </c>
      <c r="F101" s="83" t="s">
        <v>77</v>
      </c>
      <c r="G101" s="83" t="s">
        <v>77</v>
      </c>
      <c r="H101" s="84" t="s">
        <v>86</v>
      </c>
      <c r="I101" s="85"/>
      <c r="J101" s="85"/>
      <c r="K101" s="21"/>
      <c r="L101" s="5" t="s">
        <v>139</v>
      </c>
      <c r="M101"/>
      <c r="N101"/>
      <c r="O101" s="57" t="s">
        <v>87</v>
      </c>
      <c r="P101" s="7"/>
      <c r="Q101" s="7"/>
      <c r="R101" s="7"/>
      <c r="S101" s="8"/>
      <c r="T101" s="95" t="s">
        <v>88</v>
      </c>
      <c r="U101" s="78"/>
      <c r="V101" s="78"/>
      <c r="W101" s="21"/>
      <c r="X101" s="76" t="s">
        <v>89</v>
      </c>
      <c r="Y101" s="77"/>
      <c r="Z101" s="77"/>
      <c r="AA101" s="57" t="s">
        <v>90</v>
      </c>
      <c r="AB101"/>
      <c r="AC101"/>
      <c r="AD101" s="21"/>
      <c r="AE101" s="6"/>
      <c r="AM101" s="78"/>
      <c r="AN101" s="78"/>
      <c r="AO101" s="78"/>
      <c r="AP101" s="21"/>
      <c r="AQ101" s="76"/>
      <c r="AR101" s="77"/>
      <c r="AS101" s="77"/>
      <c r="AT101" s="5"/>
      <c r="AU101"/>
      <c r="AV101"/>
      <c r="AW101" s="21"/>
      <c r="AX101" s="5"/>
      <c r="AY101" s="78"/>
      <c r="AZ101" s="78"/>
      <c r="BA101" s="78"/>
      <c r="BB101" s="21"/>
      <c r="BC101" s="5"/>
      <c r="BD101"/>
      <c r="BE101"/>
      <c r="BF101" s="5"/>
      <c r="BG101" s="5"/>
      <c r="BH101" s="5"/>
      <c r="BI101" s="5"/>
      <c r="BJ101" s="5"/>
    </row>
    <row r="102" spans="2:63" x14ac:dyDescent="0.15">
      <c r="B102" s="89" t="s">
        <v>11</v>
      </c>
      <c r="C102" s="90"/>
      <c r="D102" s="91"/>
      <c r="E102" s="82" t="s">
        <v>78</v>
      </c>
      <c r="F102" s="83" t="s">
        <v>79</v>
      </c>
      <c r="G102" s="83" t="s">
        <v>79</v>
      </c>
      <c r="H102" s="84" t="s">
        <v>30</v>
      </c>
      <c r="I102" s="85"/>
      <c r="J102" s="85"/>
      <c r="K102" s="33" t="s">
        <v>27</v>
      </c>
      <c r="L102" s="7" t="s">
        <v>31</v>
      </c>
      <c r="M102" s="9"/>
      <c r="N102" s="9"/>
      <c r="O102" s="57" t="s">
        <v>71</v>
      </c>
      <c r="P102" s="7"/>
      <c r="Q102" s="7"/>
      <c r="R102" s="7"/>
      <c r="S102" s="8"/>
      <c r="T102" s="84" t="s">
        <v>28</v>
      </c>
      <c r="U102" s="85"/>
      <c r="V102" s="85"/>
      <c r="W102" s="33" t="s">
        <v>27</v>
      </c>
      <c r="X102" s="90" t="s">
        <v>29</v>
      </c>
      <c r="Y102" s="92"/>
      <c r="Z102" s="92"/>
      <c r="AA102" s="57" t="s">
        <v>70</v>
      </c>
      <c r="AB102" s="9"/>
      <c r="AC102" s="9"/>
      <c r="AD102" s="33"/>
      <c r="AE102" s="8"/>
      <c r="AM102" s="78"/>
      <c r="AN102" s="78"/>
      <c r="AO102" s="78"/>
      <c r="AP102" s="21"/>
      <c r="AQ102" s="76"/>
      <c r="AR102" s="77"/>
      <c r="AS102" s="77"/>
      <c r="AT102" s="5"/>
      <c r="AU102"/>
      <c r="AV102"/>
      <c r="AW102" s="21"/>
      <c r="AX102" s="5"/>
      <c r="AY102" s="78"/>
      <c r="AZ102" s="78"/>
      <c r="BA102" s="78"/>
      <c r="BB102" s="21"/>
      <c r="BC102" s="5"/>
      <c r="BD102"/>
      <c r="BE102"/>
      <c r="BF102" s="5"/>
      <c r="BG102" s="5"/>
      <c r="BH102" s="5"/>
      <c r="BI102" s="5"/>
      <c r="BJ102" s="5"/>
    </row>
    <row r="103" spans="2:63" x14ac:dyDescent="0.15">
      <c r="B103" s="89" t="s">
        <v>12</v>
      </c>
      <c r="C103" s="90"/>
      <c r="D103" s="91"/>
      <c r="E103" s="82" t="s">
        <v>80</v>
      </c>
      <c r="F103" s="83" t="s">
        <v>81</v>
      </c>
      <c r="G103" s="83" t="s">
        <v>81</v>
      </c>
      <c r="H103" s="84" t="s">
        <v>91</v>
      </c>
      <c r="I103" s="85"/>
      <c r="J103" s="85"/>
      <c r="K103" s="33" t="s">
        <v>27</v>
      </c>
      <c r="L103" s="7" t="s">
        <v>92</v>
      </c>
      <c r="M103" s="9"/>
      <c r="N103" s="9"/>
      <c r="O103" s="57" t="s">
        <v>87</v>
      </c>
      <c r="P103" s="7"/>
      <c r="Q103" s="7"/>
      <c r="R103" s="7"/>
      <c r="S103" s="8"/>
      <c r="T103" s="84" t="s">
        <v>93</v>
      </c>
      <c r="U103" s="85"/>
      <c r="V103" s="85"/>
      <c r="W103" s="33" t="s">
        <v>27</v>
      </c>
      <c r="X103" s="90" t="s">
        <v>94</v>
      </c>
      <c r="Y103" s="92"/>
      <c r="Z103" s="92"/>
      <c r="AA103" s="57" t="s">
        <v>90</v>
      </c>
      <c r="AB103" s="7"/>
      <c r="AC103" s="7"/>
      <c r="AD103" s="33"/>
      <c r="AE103" s="8"/>
      <c r="AM103" s="78"/>
      <c r="AN103" s="78"/>
      <c r="AO103" s="78"/>
      <c r="AP103" s="21"/>
      <c r="AQ103" s="76"/>
      <c r="AR103" s="77"/>
      <c r="AS103" s="77"/>
      <c r="AT103" s="5"/>
      <c r="AU103" s="5"/>
      <c r="AV103" s="5"/>
      <c r="AW103" s="21"/>
      <c r="AX103" s="5"/>
      <c r="AY103" s="78"/>
      <c r="AZ103" s="78"/>
      <c r="BA103" s="78"/>
      <c r="BB103" s="21"/>
      <c r="BC103" s="5"/>
      <c r="BD103"/>
      <c r="BE103"/>
      <c r="BF103" s="5"/>
      <c r="BG103" s="5"/>
      <c r="BH103" s="5"/>
      <c r="BI103" s="5"/>
      <c r="BJ103" s="5"/>
    </row>
    <row r="104" spans="2:63" x14ac:dyDescent="0.15">
      <c r="B104" s="79" t="s">
        <v>4</v>
      </c>
      <c r="C104" s="80"/>
      <c r="D104" s="81"/>
      <c r="E104" s="82" t="s">
        <v>82</v>
      </c>
      <c r="F104" s="83" t="s">
        <v>83</v>
      </c>
      <c r="G104" s="83" t="s">
        <v>83</v>
      </c>
      <c r="H104" s="84" t="s">
        <v>34</v>
      </c>
      <c r="I104" s="85"/>
      <c r="J104" s="85"/>
      <c r="K104" s="10" t="s">
        <v>27</v>
      </c>
      <c r="L104" s="11" t="s">
        <v>35</v>
      </c>
      <c r="M104" s="12"/>
      <c r="N104" s="12"/>
      <c r="O104" s="57" t="s">
        <v>136</v>
      </c>
      <c r="P104" s="7"/>
      <c r="Q104" s="7"/>
      <c r="R104" s="7"/>
      <c r="S104" s="8"/>
      <c r="T104" s="86" t="s">
        <v>32</v>
      </c>
      <c r="U104" s="87"/>
      <c r="V104" s="87"/>
      <c r="W104" s="10" t="s">
        <v>27</v>
      </c>
      <c r="X104" s="80" t="s">
        <v>33</v>
      </c>
      <c r="Y104" s="88"/>
      <c r="Z104" s="88"/>
      <c r="AA104" s="58" t="s">
        <v>137</v>
      </c>
      <c r="AB104" s="12"/>
      <c r="AC104" s="12"/>
      <c r="AD104" s="10"/>
      <c r="AE104" s="13"/>
      <c r="AM104" s="78"/>
      <c r="AN104" s="78"/>
      <c r="AO104" s="78"/>
      <c r="AP104" s="21"/>
      <c r="AQ104" s="76"/>
      <c r="AR104" s="77"/>
      <c r="AS104" s="77"/>
      <c r="AT104" s="5"/>
      <c r="AU104"/>
      <c r="AV104"/>
      <c r="AW104" s="21"/>
      <c r="AX104" s="5"/>
      <c r="AY104" s="78"/>
      <c r="AZ104" s="78"/>
      <c r="BA104" s="78"/>
      <c r="BB104" s="21"/>
      <c r="BC104" s="5"/>
      <c r="BD104"/>
      <c r="BE104"/>
      <c r="BF104" s="5"/>
      <c r="BG104" s="5"/>
      <c r="BH104" s="5"/>
      <c r="BI104" s="5"/>
      <c r="BJ104" s="5"/>
    </row>
    <row r="105" spans="2:63" x14ac:dyDescent="0.15">
      <c r="E105" s="14"/>
      <c r="F105" s="15"/>
      <c r="G105" s="15"/>
      <c r="K105" s="21"/>
      <c r="L105" s="25"/>
      <c r="M105" s="16"/>
      <c r="N105" s="16"/>
      <c r="P105" s="17"/>
      <c r="Q105" s="17"/>
      <c r="R105" s="21"/>
      <c r="S105" s="25"/>
      <c r="T105" s="16"/>
      <c r="U105" s="16"/>
      <c r="Y105" s="21"/>
      <c r="Z105" s="25"/>
      <c r="AA105" s="16"/>
      <c r="AB105" s="16"/>
      <c r="AD105" s="17"/>
      <c r="AE105" s="17"/>
      <c r="AF105" s="21"/>
      <c r="AG105" s="25"/>
      <c r="AH105"/>
    </row>
    <row r="107" spans="2:63" x14ac:dyDescent="0.15">
      <c r="J107" s="34"/>
      <c r="K107" s="34"/>
      <c r="L107" s="34"/>
      <c r="M107" s="34"/>
      <c r="N107" s="34"/>
      <c r="O107" s="34"/>
      <c r="P107" s="34"/>
      <c r="Q107" s="28"/>
      <c r="R107" s="34"/>
      <c r="S107" s="34"/>
      <c r="T107" s="34"/>
      <c r="U107" s="34"/>
      <c r="V107" s="34"/>
      <c r="W107" s="34"/>
      <c r="Z107" s="30" t="s">
        <v>152</v>
      </c>
      <c r="AE107" s="30" t="s">
        <v>153</v>
      </c>
    </row>
    <row r="108" spans="2:63" x14ac:dyDescent="0.15">
      <c r="I108" s="20"/>
      <c r="P108" s="74" t="s">
        <v>95</v>
      </c>
      <c r="Q108" s="66"/>
      <c r="X108" s="19"/>
      <c r="Z108" s="30" t="s">
        <v>67</v>
      </c>
      <c r="AE108" s="30" t="s">
        <v>96</v>
      </c>
    </row>
    <row r="109" spans="2:63" x14ac:dyDescent="0.15">
      <c r="I109" s="20"/>
      <c r="P109" s="75"/>
      <c r="Q109" s="66"/>
      <c r="X109" s="19"/>
      <c r="Z109" s="30" t="s">
        <v>68</v>
      </c>
      <c r="AE109" s="30" t="s">
        <v>97</v>
      </c>
      <c r="BA109" s="66"/>
      <c r="BB109" s="66"/>
      <c r="BK109" s="63"/>
    </row>
    <row r="110" spans="2:63" x14ac:dyDescent="0.15">
      <c r="I110" s="20"/>
      <c r="L110" s="34"/>
      <c r="M110" s="34"/>
      <c r="N110" s="34"/>
      <c r="O110" s="34"/>
      <c r="P110" s="27"/>
      <c r="Q110" s="34"/>
      <c r="R110" s="34"/>
      <c r="S110" s="34"/>
      <c r="T110" s="34"/>
      <c r="U110" s="34"/>
      <c r="X110" s="19"/>
      <c r="Z110" s="30" t="s">
        <v>69</v>
      </c>
      <c r="AE110" s="30" t="s">
        <v>99</v>
      </c>
      <c r="BA110" s="75"/>
      <c r="BB110" s="66"/>
    </row>
    <row r="111" spans="2:63" x14ac:dyDescent="0.15">
      <c r="I111" s="20"/>
      <c r="L111" s="26"/>
      <c r="M111" s="29"/>
      <c r="P111" s="66" t="s">
        <v>98</v>
      </c>
      <c r="Q111" s="66"/>
      <c r="T111" s="29"/>
      <c r="U111" s="18"/>
      <c r="X111" s="19"/>
    </row>
    <row r="112" spans="2:63" ht="13.5" customHeight="1" x14ac:dyDescent="0.15">
      <c r="F112" s="34"/>
      <c r="G112" s="34"/>
      <c r="H112" s="34"/>
      <c r="I112" s="27"/>
      <c r="L112" s="28"/>
      <c r="M112" s="34"/>
      <c r="P112" s="75"/>
      <c r="Q112" s="75"/>
      <c r="T112" s="34"/>
      <c r="U112" s="27"/>
      <c r="V112" s="34"/>
      <c r="W112" s="34"/>
      <c r="X112" s="28"/>
      <c r="Y112" s="34"/>
      <c r="Z112" s="34"/>
      <c r="AA112" s="34"/>
      <c r="BA112" s="66"/>
      <c r="BB112" s="66"/>
    </row>
    <row r="113" spans="3:69" ht="13.5" customHeight="1" x14ac:dyDescent="0.15">
      <c r="F113" s="26"/>
      <c r="G113" s="29"/>
      <c r="I113" s="66" t="s">
        <v>36</v>
      </c>
      <c r="J113" s="74"/>
      <c r="K113" s="29"/>
      <c r="L113" s="29"/>
      <c r="M113" s="18"/>
      <c r="P113" s="75"/>
      <c r="Q113" s="75"/>
      <c r="T113" s="26"/>
      <c r="U113" s="29"/>
      <c r="W113" s="66" t="s">
        <v>37</v>
      </c>
      <c r="X113" s="66"/>
      <c r="AB113" s="19"/>
      <c r="BA113" s="75"/>
      <c r="BB113" s="75"/>
    </row>
    <row r="114" spans="3:69" s="21" customFormat="1" x14ac:dyDescent="0.15">
      <c r="F114" s="36"/>
      <c r="I114" s="66"/>
      <c r="J114" s="66"/>
      <c r="M114" s="37"/>
      <c r="T114" s="36"/>
      <c r="W114" s="66"/>
      <c r="X114" s="66"/>
      <c r="AB114" s="36"/>
      <c r="AN114" s="30"/>
      <c r="AO114" s="30"/>
      <c r="AP114" s="30"/>
      <c r="AQ114" s="30"/>
      <c r="AR114" s="30"/>
      <c r="AS114" s="30"/>
      <c r="AT114" s="66"/>
      <c r="AU114" s="66"/>
      <c r="AV114" s="30"/>
      <c r="AW114" s="30"/>
      <c r="AX114" s="30"/>
      <c r="AY114" s="30"/>
      <c r="AZ114" s="30"/>
      <c r="BA114" s="75"/>
      <c r="BB114" s="75"/>
      <c r="BC114" s="30"/>
      <c r="BD114" s="30"/>
      <c r="BE114" s="30"/>
      <c r="BF114" s="30"/>
      <c r="BG114" s="30"/>
      <c r="BH114" s="66"/>
      <c r="BI114" s="66"/>
      <c r="BJ114" s="30"/>
      <c r="BK114" s="30"/>
      <c r="BL114" s="30"/>
      <c r="BM114" s="30"/>
      <c r="BN114" s="30"/>
      <c r="BO114" s="30"/>
      <c r="BP114" s="30"/>
      <c r="BQ114" s="30"/>
    </row>
    <row r="115" spans="3:69" x14ac:dyDescent="0.15">
      <c r="E115" s="34"/>
      <c r="F115" s="28"/>
      <c r="G115" s="34"/>
      <c r="I115" s="65"/>
      <c r="J115" s="65"/>
      <c r="L115" s="34"/>
      <c r="M115" s="27"/>
      <c r="O115" s="34"/>
      <c r="R115" s="34"/>
      <c r="S115" s="34"/>
      <c r="T115" s="28"/>
      <c r="U115" s="34"/>
      <c r="AB115" s="28"/>
      <c r="AC115" s="34"/>
      <c r="AN115" s="21"/>
      <c r="AO115" s="21"/>
      <c r="AP115" s="21"/>
      <c r="AQ115" s="21"/>
      <c r="AR115" s="21"/>
      <c r="AS115" s="21"/>
      <c r="AT115" s="66"/>
      <c r="AU115" s="66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66"/>
      <c r="BI115" s="66"/>
      <c r="BJ115" s="21"/>
      <c r="BK115" s="21"/>
      <c r="BL115" s="21"/>
      <c r="BM115" s="21"/>
      <c r="BN115" s="21"/>
      <c r="BO115" s="21"/>
      <c r="BP115" s="21"/>
      <c r="BQ115" s="21"/>
    </row>
    <row r="116" spans="3:69" x14ac:dyDescent="0.15">
      <c r="D116" s="26"/>
      <c r="E116" s="66" t="s">
        <v>38</v>
      </c>
      <c r="F116" s="66"/>
      <c r="H116" s="19"/>
      <c r="K116" s="20"/>
      <c r="M116" s="66" t="s">
        <v>39</v>
      </c>
      <c r="N116" s="74"/>
      <c r="O116" s="18"/>
      <c r="R116" s="26"/>
      <c r="S116" s="66" t="s">
        <v>40</v>
      </c>
      <c r="T116" s="66"/>
      <c r="V116" s="19"/>
      <c r="Z116" s="26"/>
      <c r="AA116" s="74" t="s">
        <v>41</v>
      </c>
      <c r="AB116" s="66"/>
      <c r="AC116" s="20"/>
    </row>
    <row r="117" spans="3:69" x14ac:dyDescent="0.15">
      <c r="D117" s="36"/>
      <c r="E117" s="66"/>
      <c r="F117" s="66"/>
      <c r="H117" s="19"/>
      <c r="K117" s="20"/>
      <c r="M117" s="66"/>
      <c r="N117" s="66"/>
      <c r="O117" s="20"/>
      <c r="R117" s="19"/>
      <c r="S117" s="66"/>
      <c r="T117" s="66"/>
      <c r="V117" s="19"/>
      <c r="Z117" s="19"/>
      <c r="AA117" s="66"/>
      <c r="AB117" s="66"/>
      <c r="AC117" s="20"/>
      <c r="AP117" s="66"/>
      <c r="AQ117" s="66"/>
      <c r="AX117" s="66"/>
      <c r="AY117" s="66"/>
      <c r="BD117" s="66"/>
      <c r="BE117" s="66"/>
      <c r="BL117" s="66"/>
      <c r="BM117" s="66"/>
    </row>
    <row r="118" spans="3:69" x14ac:dyDescent="0.15">
      <c r="D118" s="19"/>
      <c r="E118" s="65"/>
      <c r="F118" s="65"/>
      <c r="H118" s="19"/>
      <c r="K118" s="20"/>
      <c r="M118" s="66"/>
      <c r="N118" s="66"/>
      <c r="O118" s="20"/>
      <c r="R118" s="19"/>
      <c r="V118" s="19"/>
      <c r="Z118" s="19"/>
      <c r="AA118" s="66"/>
      <c r="AB118" s="70"/>
      <c r="AC118" s="20"/>
      <c r="AO118" s="21"/>
      <c r="AP118" s="66"/>
      <c r="AQ118" s="66"/>
      <c r="AX118" s="66"/>
      <c r="AY118" s="66"/>
      <c r="BD118" s="66"/>
      <c r="BE118" s="66"/>
      <c r="BL118" s="66"/>
      <c r="BM118" s="66"/>
    </row>
    <row r="119" spans="3:69" x14ac:dyDescent="0.15">
      <c r="C119" s="66" t="s">
        <v>44</v>
      </c>
      <c r="D119" s="70"/>
      <c r="G119" s="66" t="s">
        <v>45</v>
      </c>
      <c r="H119" s="70"/>
      <c r="K119" s="66" t="s">
        <v>42</v>
      </c>
      <c r="L119" s="70"/>
      <c r="O119" s="66" t="s">
        <v>43</v>
      </c>
      <c r="P119" s="66"/>
      <c r="Q119" s="66" t="s">
        <v>48</v>
      </c>
      <c r="R119" s="66"/>
      <c r="U119" s="66" t="s">
        <v>49</v>
      </c>
      <c r="V119" s="66"/>
      <c r="Y119" s="66" t="s">
        <v>46</v>
      </c>
      <c r="Z119" s="70"/>
      <c r="AC119" s="66" t="s">
        <v>47</v>
      </c>
      <c r="AD119" s="70"/>
      <c r="AX119" s="66"/>
      <c r="AY119" s="66"/>
      <c r="BL119" s="66"/>
      <c r="BM119" s="70"/>
    </row>
    <row r="120" spans="3:69" ht="30" customHeight="1" x14ac:dyDescent="0.15">
      <c r="C120" s="71"/>
      <c r="D120" s="72"/>
      <c r="G120" s="71"/>
      <c r="H120" s="72"/>
      <c r="K120" s="71"/>
      <c r="L120" s="72"/>
      <c r="O120" s="71"/>
      <c r="P120" s="73"/>
      <c r="Q120" s="71"/>
      <c r="R120" s="72"/>
      <c r="U120" s="71"/>
      <c r="V120" s="72"/>
      <c r="Y120" s="71"/>
      <c r="Z120" s="72"/>
      <c r="AC120" s="71"/>
      <c r="AD120" s="72"/>
    </row>
    <row r="121" spans="3:69" ht="30" customHeight="1" x14ac:dyDescent="0.15">
      <c r="C121" s="72"/>
      <c r="D121" s="72"/>
      <c r="G121" s="72"/>
      <c r="H121" s="72"/>
      <c r="K121" s="72"/>
      <c r="L121" s="72"/>
      <c r="O121" s="73"/>
      <c r="P121" s="73"/>
      <c r="Q121" s="72"/>
      <c r="R121" s="72"/>
      <c r="U121" s="72"/>
      <c r="V121" s="72"/>
      <c r="Y121" s="72"/>
      <c r="Z121" s="72"/>
      <c r="AC121" s="72"/>
      <c r="AD121" s="72"/>
      <c r="AO121" s="66"/>
      <c r="AP121" s="70"/>
      <c r="AS121" s="66"/>
      <c r="AT121" s="70"/>
    </row>
    <row r="122" spans="3:69" ht="30" customHeight="1" x14ac:dyDescent="0.15">
      <c r="C122" s="72"/>
      <c r="D122" s="72"/>
      <c r="G122" s="72"/>
      <c r="H122" s="72"/>
      <c r="K122" s="72"/>
      <c r="L122" s="72"/>
      <c r="O122" s="73"/>
      <c r="P122" s="73"/>
      <c r="Q122" s="72"/>
      <c r="R122" s="72"/>
      <c r="U122" s="72"/>
      <c r="V122" s="72"/>
      <c r="Y122" s="72"/>
      <c r="Z122" s="72"/>
      <c r="AC122" s="72"/>
      <c r="AD122" s="72"/>
      <c r="AO122" s="71"/>
      <c r="AP122" s="72"/>
      <c r="AS122" s="71"/>
      <c r="AT122" s="72"/>
    </row>
    <row r="123" spans="3:69" ht="30" customHeight="1" x14ac:dyDescent="0.15">
      <c r="C123" s="72"/>
      <c r="D123" s="72"/>
      <c r="G123" s="72"/>
      <c r="H123" s="72"/>
      <c r="K123" s="72"/>
      <c r="L123" s="72"/>
      <c r="O123" s="73"/>
      <c r="P123" s="73"/>
      <c r="Q123" s="72"/>
      <c r="R123" s="72"/>
      <c r="U123" s="72"/>
      <c r="V123" s="72"/>
      <c r="Y123" s="72"/>
      <c r="Z123" s="72"/>
      <c r="AC123" s="72"/>
      <c r="AD123" s="72"/>
      <c r="AO123" s="72"/>
      <c r="AP123" s="72"/>
      <c r="AS123" s="72"/>
      <c r="AT123" s="72"/>
    </row>
    <row r="124" spans="3:69" ht="30" customHeight="1" x14ac:dyDescent="0.15">
      <c r="C124" s="72"/>
      <c r="D124" s="72"/>
      <c r="G124" s="72"/>
      <c r="H124" s="72"/>
      <c r="K124" s="72"/>
      <c r="L124" s="72"/>
      <c r="O124" s="73"/>
      <c r="P124" s="73"/>
      <c r="Q124" s="72"/>
      <c r="R124" s="72"/>
      <c r="U124" s="72"/>
      <c r="V124" s="72"/>
      <c r="Y124" s="72"/>
      <c r="Z124" s="72"/>
      <c r="AC124" s="72"/>
      <c r="AD124" s="72"/>
      <c r="AO124" s="72"/>
      <c r="AP124" s="72"/>
      <c r="AS124" s="72"/>
      <c r="AT124" s="72"/>
    </row>
    <row r="125" spans="3:69" x14ac:dyDescent="0.15">
      <c r="F125" s="19"/>
      <c r="H125" s="14"/>
      <c r="I125" s="66"/>
      <c r="J125" s="66"/>
      <c r="M125" s="20"/>
      <c r="T125" s="19"/>
      <c r="W125" s="66"/>
      <c r="X125" s="67"/>
      <c r="Y125" s="14"/>
      <c r="AA125" s="20"/>
      <c r="AO125" s="72"/>
      <c r="AP125" s="72"/>
      <c r="AS125" s="72"/>
      <c r="AT125" s="72"/>
    </row>
    <row r="126" spans="3:69" x14ac:dyDescent="0.15">
      <c r="F126" s="28"/>
      <c r="G126" s="34"/>
      <c r="H126" s="38"/>
      <c r="I126" s="68" t="s">
        <v>51</v>
      </c>
      <c r="J126" s="69"/>
      <c r="M126" s="20"/>
      <c r="P126" s="66"/>
      <c r="Q126" s="66"/>
      <c r="T126" s="19"/>
      <c r="W126" s="66" t="s">
        <v>50</v>
      </c>
      <c r="X126" s="67"/>
      <c r="Y126" s="14"/>
      <c r="AA126" s="20"/>
      <c r="AO126" s="72"/>
      <c r="AP126" s="72"/>
      <c r="AS126" s="72"/>
      <c r="AT126" s="72"/>
    </row>
    <row r="127" spans="3:69" x14ac:dyDescent="0.15">
      <c r="J127" s="26"/>
      <c r="K127" s="29"/>
      <c r="L127" s="59"/>
      <c r="M127" s="60"/>
      <c r="N127" s="34"/>
      <c r="O127" s="34"/>
      <c r="P127" s="68" t="s">
        <v>100</v>
      </c>
      <c r="Q127" s="66"/>
      <c r="T127" s="29"/>
      <c r="U127" s="18"/>
      <c r="V127" s="29"/>
      <c r="W127" s="18"/>
      <c r="X127" s="29"/>
      <c r="Y127" s="29"/>
      <c r="Z127" s="29"/>
      <c r="AA127" s="29"/>
    </row>
    <row r="128" spans="3:69" x14ac:dyDescent="0.15">
      <c r="J128" s="19"/>
      <c r="P128" s="35"/>
      <c r="Q128" s="61"/>
      <c r="R128" s="29"/>
      <c r="S128" s="29"/>
      <c r="T128" s="29"/>
      <c r="U128" s="29"/>
      <c r="W128" s="20"/>
    </row>
    <row r="129" spans="3:34" x14ac:dyDescent="0.15">
      <c r="J129" s="19"/>
      <c r="P129" s="66"/>
      <c r="Q129" s="66"/>
      <c r="W129" s="20"/>
    </row>
    <row r="130" spans="3:34" x14ac:dyDescent="0.15">
      <c r="J130" s="28"/>
      <c r="K130" s="34"/>
      <c r="L130" s="34"/>
      <c r="M130" s="34"/>
      <c r="N130" s="34"/>
      <c r="O130" s="34"/>
      <c r="P130" s="68"/>
      <c r="Q130" s="66"/>
      <c r="T130" s="34"/>
      <c r="U130" s="34"/>
      <c r="V130" s="34"/>
      <c r="W130" s="27"/>
    </row>
    <row r="131" spans="3:34" x14ac:dyDescent="0.15">
      <c r="Q131" s="26"/>
      <c r="R131" s="29"/>
      <c r="S131" s="29"/>
      <c r="T131" s="29"/>
      <c r="U131" s="29"/>
      <c r="V131" s="29"/>
      <c r="W131" s="29"/>
    </row>
    <row r="132" spans="3:34" ht="14.25" thickBot="1" x14ac:dyDescent="0.2"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64" t="s">
        <v>140</v>
      </c>
      <c r="Q132" s="64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</row>
  </sheetData>
  <mergeCells count="579">
    <mergeCell ref="A1:AJ1"/>
    <mergeCell ref="A2:AJ2"/>
    <mergeCell ref="C27:G27"/>
    <mergeCell ref="I27:M27"/>
    <mergeCell ref="O27:S27"/>
    <mergeCell ref="U27:Y27"/>
    <mergeCell ref="AA27:AE27"/>
    <mergeCell ref="D29:G29"/>
    <mergeCell ref="J29:M29"/>
    <mergeCell ref="P29:S29"/>
    <mergeCell ref="V29:Y29"/>
    <mergeCell ref="AB29:AE29"/>
    <mergeCell ref="D30:G30"/>
    <mergeCell ref="J30:M30"/>
    <mergeCell ref="P30:S30"/>
    <mergeCell ref="V30:Y30"/>
    <mergeCell ref="AB30:AE30"/>
    <mergeCell ref="B36:D36"/>
    <mergeCell ref="E36:G36"/>
    <mergeCell ref="H36:R36"/>
    <mergeCell ref="S36:AC36"/>
    <mergeCell ref="B37:D37"/>
    <mergeCell ref="E37:G37"/>
    <mergeCell ref="H37:P37"/>
    <mergeCell ref="S37:AA37"/>
    <mergeCell ref="D31:G31"/>
    <mergeCell ref="J31:M31"/>
    <mergeCell ref="P31:S31"/>
    <mergeCell ref="V31:Y31"/>
    <mergeCell ref="AB31:AE31"/>
    <mergeCell ref="D32:G32"/>
    <mergeCell ref="J32:M32"/>
    <mergeCell ref="P32:S32"/>
    <mergeCell ref="V32:Y32"/>
    <mergeCell ref="B39:D39"/>
    <mergeCell ref="E39:G39"/>
    <mergeCell ref="H39:K39"/>
    <mergeCell ref="M39:P39"/>
    <mergeCell ref="S39:V39"/>
    <mergeCell ref="X39:AA39"/>
    <mergeCell ref="B38:D38"/>
    <mergeCell ref="E38:G38"/>
    <mergeCell ref="H38:K38"/>
    <mergeCell ref="M38:P38"/>
    <mergeCell ref="S38:V38"/>
    <mergeCell ref="X38:AA38"/>
    <mergeCell ref="B41:D41"/>
    <mergeCell ref="E41:G41"/>
    <mergeCell ref="H41:K41"/>
    <mergeCell ref="M41:P41"/>
    <mergeCell ref="S41:V41"/>
    <mergeCell ref="X41:AA41"/>
    <mergeCell ref="B40:D40"/>
    <mergeCell ref="E40:G40"/>
    <mergeCell ref="H40:K40"/>
    <mergeCell ref="M40:P40"/>
    <mergeCell ref="S40:V40"/>
    <mergeCell ref="X40:AA40"/>
    <mergeCell ref="X43:AA43"/>
    <mergeCell ref="B44:D44"/>
    <mergeCell ref="E44:G44"/>
    <mergeCell ref="H44:AC44"/>
    <mergeCell ref="B42:D42"/>
    <mergeCell ref="E42:G42"/>
    <mergeCell ref="H42:K42"/>
    <mergeCell ref="M42:P42"/>
    <mergeCell ref="X42:AA42"/>
    <mergeCell ref="B43:D43"/>
    <mergeCell ref="E43:G43"/>
    <mergeCell ref="H43:K43"/>
    <mergeCell ref="M43:P43"/>
    <mergeCell ref="S43:V43"/>
    <mergeCell ref="Q54:T54"/>
    <mergeCell ref="U54:V55"/>
    <mergeCell ref="Y53:Z53"/>
    <mergeCell ref="AA53:AB53"/>
    <mergeCell ref="AC53:AD53"/>
    <mergeCell ref="AE53:AF53"/>
    <mergeCell ref="AG53:AH53"/>
    <mergeCell ref="AI53:AJ53"/>
    <mergeCell ref="A53:D53"/>
    <mergeCell ref="E53:H53"/>
    <mergeCell ref="I53:L53"/>
    <mergeCell ref="M53:P53"/>
    <mergeCell ref="Q53:T53"/>
    <mergeCell ref="U53:V53"/>
    <mergeCell ref="W53:X53"/>
    <mergeCell ref="A56:D57"/>
    <mergeCell ref="E56:H56"/>
    <mergeCell ref="I56:L57"/>
    <mergeCell ref="M56:P56"/>
    <mergeCell ref="Q56:T56"/>
    <mergeCell ref="U56:V57"/>
    <mergeCell ref="AI54:AJ55"/>
    <mergeCell ref="AQ54:AQ55"/>
    <mergeCell ref="I55:J55"/>
    <mergeCell ref="K55:L55"/>
    <mergeCell ref="M55:N55"/>
    <mergeCell ref="O55:P55"/>
    <mergeCell ref="Q55:R55"/>
    <mergeCell ref="S55:T55"/>
    <mergeCell ref="W54:X55"/>
    <mergeCell ref="Y54:Z55"/>
    <mergeCell ref="AA54:AB55"/>
    <mergeCell ref="AC54:AD55"/>
    <mergeCell ref="AE54:AF55"/>
    <mergeCell ref="AG54:AH55"/>
    <mergeCell ref="A54:D55"/>
    <mergeCell ref="E54:H55"/>
    <mergeCell ref="I54:L54"/>
    <mergeCell ref="M54:P54"/>
    <mergeCell ref="Q58:T58"/>
    <mergeCell ref="U58:V59"/>
    <mergeCell ref="AI56:AJ57"/>
    <mergeCell ref="AQ56:AQ57"/>
    <mergeCell ref="E57:F57"/>
    <mergeCell ref="G57:H57"/>
    <mergeCell ref="M57:N57"/>
    <mergeCell ref="O57:P57"/>
    <mergeCell ref="Q57:R57"/>
    <mergeCell ref="S57:T57"/>
    <mergeCell ref="W56:X57"/>
    <mergeCell ref="Y56:Z57"/>
    <mergeCell ref="AA56:AB57"/>
    <mergeCell ref="AC56:AD57"/>
    <mergeCell ref="AE56:AF57"/>
    <mergeCell ref="AG56:AH57"/>
    <mergeCell ref="A60:D61"/>
    <mergeCell ref="E60:H60"/>
    <mergeCell ref="I60:L60"/>
    <mergeCell ref="M60:P60"/>
    <mergeCell ref="Q60:T61"/>
    <mergeCell ref="U60:V61"/>
    <mergeCell ref="AI58:AJ59"/>
    <mergeCell ref="AQ58:AQ59"/>
    <mergeCell ref="E59:F59"/>
    <mergeCell ref="G59:H59"/>
    <mergeCell ref="I59:J59"/>
    <mergeCell ref="K59:L59"/>
    <mergeCell ref="Q59:R59"/>
    <mergeCell ref="S59:T59"/>
    <mergeCell ref="W58:X59"/>
    <mergeCell ref="Y58:Z59"/>
    <mergeCell ref="AA58:AB59"/>
    <mergeCell ref="AC58:AD59"/>
    <mergeCell ref="AE58:AF59"/>
    <mergeCell ref="AG58:AH59"/>
    <mergeCell ref="A58:D59"/>
    <mergeCell ref="E58:H58"/>
    <mergeCell ref="I58:L58"/>
    <mergeCell ref="M58:P59"/>
    <mergeCell ref="E63:H63"/>
    <mergeCell ref="I63:L63"/>
    <mergeCell ref="M63:P63"/>
    <mergeCell ref="Q63:T63"/>
    <mergeCell ref="U63:V63"/>
    <mergeCell ref="AI60:AJ61"/>
    <mergeCell ref="AQ60:AQ61"/>
    <mergeCell ref="E61:F61"/>
    <mergeCell ref="G61:H61"/>
    <mergeCell ref="I61:J61"/>
    <mergeCell ref="K61:L61"/>
    <mergeCell ref="M61:N61"/>
    <mergeCell ref="O61:P61"/>
    <mergeCell ref="W60:X61"/>
    <mergeCell ref="Y60:Z61"/>
    <mergeCell ref="AA60:AB61"/>
    <mergeCell ref="AC60:AD61"/>
    <mergeCell ref="AE60:AF61"/>
    <mergeCell ref="AG60:AH61"/>
    <mergeCell ref="AI64:AJ65"/>
    <mergeCell ref="AQ64:AQ65"/>
    <mergeCell ref="I65:J65"/>
    <mergeCell ref="K65:L65"/>
    <mergeCell ref="M65:N65"/>
    <mergeCell ref="O65:P65"/>
    <mergeCell ref="Q65:R65"/>
    <mergeCell ref="AI63:AJ63"/>
    <mergeCell ref="A64:D65"/>
    <mergeCell ref="E64:H65"/>
    <mergeCell ref="I64:L64"/>
    <mergeCell ref="M64:P64"/>
    <mergeCell ref="Q64:T64"/>
    <mergeCell ref="U64:V65"/>
    <mergeCell ref="W64:X65"/>
    <mergeCell ref="Y64:Z65"/>
    <mergeCell ref="AA64:AB65"/>
    <mergeCell ref="W63:X63"/>
    <mergeCell ref="Y63:Z63"/>
    <mergeCell ref="AA63:AB63"/>
    <mergeCell ref="AC63:AD63"/>
    <mergeCell ref="AE63:AF63"/>
    <mergeCell ref="AG63:AH63"/>
    <mergeCell ref="A63:D63"/>
    <mergeCell ref="S65:T65"/>
    <mergeCell ref="A66:D67"/>
    <mergeCell ref="E66:H66"/>
    <mergeCell ref="I66:L67"/>
    <mergeCell ref="M66:P66"/>
    <mergeCell ref="Q66:T66"/>
    <mergeCell ref="AC64:AD65"/>
    <mergeCell ref="AE64:AF65"/>
    <mergeCell ref="AG64:AH65"/>
    <mergeCell ref="Q68:T68"/>
    <mergeCell ref="U68:V69"/>
    <mergeCell ref="AG66:AH67"/>
    <mergeCell ref="AI66:AJ67"/>
    <mergeCell ref="AQ66:AQ67"/>
    <mergeCell ref="E67:F67"/>
    <mergeCell ref="G67:H67"/>
    <mergeCell ref="M67:N67"/>
    <mergeCell ref="O67:P67"/>
    <mergeCell ref="Q67:R67"/>
    <mergeCell ref="S67:T67"/>
    <mergeCell ref="U66:V67"/>
    <mergeCell ref="W66:X67"/>
    <mergeCell ref="Y66:Z67"/>
    <mergeCell ref="AA66:AB67"/>
    <mergeCell ref="AC66:AD67"/>
    <mergeCell ref="AE66:AF67"/>
    <mergeCell ref="A70:D71"/>
    <mergeCell ref="E70:H70"/>
    <mergeCell ref="I70:L70"/>
    <mergeCell ref="M70:P70"/>
    <mergeCell ref="Q70:T71"/>
    <mergeCell ref="U70:V71"/>
    <mergeCell ref="AI68:AJ69"/>
    <mergeCell ref="AQ68:AQ69"/>
    <mergeCell ref="E69:F69"/>
    <mergeCell ref="G69:H69"/>
    <mergeCell ref="I69:J69"/>
    <mergeCell ref="K69:L69"/>
    <mergeCell ref="Q69:R69"/>
    <mergeCell ref="S69:T69"/>
    <mergeCell ref="W68:X69"/>
    <mergeCell ref="Y68:Z69"/>
    <mergeCell ref="AA68:AB69"/>
    <mergeCell ref="AC68:AD69"/>
    <mergeCell ref="AE68:AF69"/>
    <mergeCell ref="AG68:AH69"/>
    <mergeCell ref="A68:D69"/>
    <mergeCell ref="E68:H68"/>
    <mergeCell ref="I68:L68"/>
    <mergeCell ref="M68:P69"/>
    <mergeCell ref="E73:H73"/>
    <mergeCell ref="I73:L73"/>
    <mergeCell ref="M73:P73"/>
    <mergeCell ref="Q73:T73"/>
    <mergeCell ref="U73:V73"/>
    <mergeCell ref="AI70:AJ71"/>
    <mergeCell ref="AQ70:AQ71"/>
    <mergeCell ref="E71:F71"/>
    <mergeCell ref="G71:H71"/>
    <mergeCell ref="I71:J71"/>
    <mergeCell ref="K71:L71"/>
    <mergeCell ref="M71:N71"/>
    <mergeCell ref="O71:P71"/>
    <mergeCell ref="W70:X71"/>
    <mergeCell ref="Y70:Z71"/>
    <mergeCell ref="AA70:AB71"/>
    <mergeCell ref="AC70:AD71"/>
    <mergeCell ref="AE70:AF71"/>
    <mergeCell ref="AG70:AH71"/>
    <mergeCell ref="AI74:AJ75"/>
    <mergeCell ref="AQ74:AQ75"/>
    <mergeCell ref="I75:J75"/>
    <mergeCell ref="K75:L75"/>
    <mergeCell ref="M75:N75"/>
    <mergeCell ref="O75:P75"/>
    <mergeCell ref="Q75:R75"/>
    <mergeCell ref="AI73:AJ73"/>
    <mergeCell ref="A74:D75"/>
    <mergeCell ref="E74:H75"/>
    <mergeCell ref="I74:L74"/>
    <mergeCell ref="M74:P74"/>
    <mergeCell ref="Q74:T74"/>
    <mergeCell ref="U74:V75"/>
    <mergeCell ref="W74:X75"/>
    <mergeCell ref="Y74:Z75"/>
    <mergeCell ref="AA74:AB75"/>
    <mergeCell ref="W73:X73"/>
    <mergeCell ref="Y73:Z73"/>
    <mergeCell ref="AA73:AB73"/>
    <mergeCell ref="AC73:AD73"/>
    <mergeCell ref="AE73:AF73"/>
    <mergeCell ref="AG73:AH73"/>
    <mergeCell ref="A73:D73"/>
    <mergeCell ref="S75:T75"/>
    <mergeCell ref="A76:D77"/>
    <mergeCell ref="E76:H76"/>
    <mergeCell ref="I76:L77"/>
    <mergeCell ref="M76:P76"/>
    <mergeCell ref="Q76:T76"/>
    <mergeCell ref="AC74:AD75"/>
    <mergeCell ref="AE74:AF75"/>
    <mergeCell ref="AG74:AH75"/>
    <mergeCell ref="Q78:T78"/>
    <mergeCell ref="U78:V79"/>
    <mergeCell ref="AG76:AH77"/>
    <mergeCell ref="AI76:AJ77"/>
    <mergeCell ref="AQ76:AQ77"/>
    <mergeCell ref="E77:F77"/>
    <mergeCell ref="G77:H77"/>
    <mergeCell ref="M77:N77"/>
    <mergeCell ref="O77:P77"/>
    <mergeCell ref="Q77:R77"/>
    <mergeCell ref="S77:T77"/>
    <mergeCell ref="U76:V77"/>
    <mergeCell ref="W76:X77"/>
    <mergeCell ref="Y76:Z77"/>
    <mergeCell ref="AA76:AB77"/>
    <mergeCell ref="AC76:AD77"/>
    <mergeCell ref="AE76:AF77"/>
    <mergeCell ref="A80:D81"/>
    <mergeCell ref="E80:H80"/>
    <mergeCell ref="I80:L80"/>
    <mergeCell ref="M80:P80"/>
    <mergeCell ref="Q80:T81"/>
    <mergeCell ref="U80:V81"/>
    <mergeCell ref="AI78:AJ79"/>
    <mergeCell ref="AQ78:AQ79"/>
    <mergeCell ref="E79:F79"/>
    <mergeCell ref="G79:H79"/>
    <mergeCell ref="I79:J79"/>
    <mergeCell ref="K79:L79"/>
    <mergeCell ref="Q79:R79"/>
    <mergeCell ref="S79:T79"/>
    <mergeCell ref="W78:X79"/>
    <mergeCell ref="Y78:Z79"/>
    <mergeCell ref="AA78:AB79"/>
    <mergeCell ref="AC78:AD79"/>
    <mergeCell ref="AE78:AF79"/>
    <mergeCell ref="AG78:AH79"/>
    <mergeCell ref="A78:D79"/>
    <mergeCell ref="E78:H78"/>
    <mergeCell ref="I78:L78"/>
    <mergeCell ref="M78:P79"/>
    <mergeCell ref="E83:H83"/>
    <mergeCell ref="I83:L83"/>
    <mergeCell ref="M83:P83"/>
    <mergeCell ref="Q83:T83"/>
    <mergeCell ref="U83:V83"/>
    <mergeCell ref="AI80:AJ81"/>
    <mergeCell ref="AQ80:AQ81"/>
    <mergeCell ref="E81:F81"/>
    <mergeCell ref="G81:H81"/>
    <mergeCell ref="I81:J81"/>
    <mergeCell ref="K81:L81"/>
    <mergeCell ref="M81:N81"/>
    <mergeCell ref="O81:P81"/>
    <mergeCell ref="W80:X81"/>
    <mergeCell ref="Y80:Z81"/>
    <mergeCell ref="AA80:AB81"/>
    <mergeCell ref="AC80:AD81"/>
    <mergeCell ref="AE80:AF81"/>
    <mergeCell ref="AG80:AH81"/>
    <mergeCell ref="AI84:AJ85"/>
    <mergeCell ref="AQ84:AQ85"/>
    <mergeCell ref="I85:J85"/>
    <mergeCell ref="K85:L85"/>
    <mergeCell ref="M85:N85"/>
    <mergeCell ref="O85:P85"/>
    <mergeCell ref="Q85:R85"/>
    <mergeCell ref="AI83:AJ83"/>
    <mergeCell ref="A84:D85"/>
    <mergeCell ref="E84:H85"/>
    <mergeCell ref="I84:L84"/>
    <mergeCell ref="M84:P84"/>
    <mergeCell ref="Q84:T84"/>
    <mergeCell ref="U84:V85"/>
    <mergeCell ref="W84:X85"/>
    <mergeCell ref="Y84:Z85"/>
    <mergeCell ref="AA84:AB85"/>
    <mergeCell ref="W83:X83"/>
    <mergeCell ref="Y83:Z83"/>
    <mergeCell ref="AA83:AB83"/>
    <mergeCell ref="AC83:AD83"/>
    <mergeCell ref="AE83:AF83"/>
    <mergeCell ref="AG83:AH83"/>
    <mergeCell ref="A83:D83"/>
    <mergeCell ref="S85:T85"/>
    <mergeCell ref="A86:D87"/>
    <mergeCell ref="E86:H86"/>
    <mergeCell ref="I86:L87"/>
    <mergeCell ref="M86:P86"/>
    <mergeCell ref="Q86:T86"/>
    <mergeCell ref="AC84:AD85"/>
    <mergeCell ref="AE84:AF85"/>
    <mergeCell ref="AG84:AH85"/>
    <mergeCell ref="A88:D89"/>
    <mergeCell ref="E88:H88"/>
    <mergeCell ref="I88:L88"/>
    <mergeCell ref="M88:P89"/>
    <mergeCell ref="Q88:T88"/>
    <mergeCell ref="U88:V89"/>
    <mergeCell ref="AG86:AH87"/>
    <mergeCell ref="AI86:AJ87"/>
    <mergeCell ref="AQ86:AQ87"/>
    <mergeCell ref="E87:F87"/>
    <mergeCell ref="G87:H87"/>
    <mergeCell ref="M87:N87"/>
    <mergeCell ref="O87:P87"/>
    <mergeCell ref="Q87:R87"/>
    <mergeCell ref="S87:T87"/>
    <mergeCell ref="U86:V87"/>
    <mergeCell ref="W86:X87"/>
    <mergeCell ref="Y86:Z87"/>
    <mergeCell ref="AA86:AB87"/>
    <mergeCell ref="AC86:AD87"/>
    <mergeCell ref="AE86:AF87"/>
    <mergeCell ref="AI88:AJ89"/>
    <mergeCell ref="AQ88:AQ89"/>
    <mergeCell ref="E89:F89"/>
    <mergeCell ref="G89:H89"/>
    <mergeCell ref="I89:J89"/>
    <mergeCell ref="K89:L89"/>
    <mergeCell ref="Q89:R89"/>
    <mergeCell ref="S89:T89"/>
    <mergeCell ref="W88:X89"/>
    <mergeCell ref="Y88:Z89"/>
    <mergeCell ref="AA88:AB89"/>
    <mergeCell ref="AC88:AD89"/>
    <mergeCell ref="AE88:AF89"/>
    <mergeCell ref="AG88:AH89"/>
    <mergeCell ref="S42:V42"/>
    <mergeCell ref="B97:D97"/>
    <mergeCell ref="E97:G97"/>
    <mergeCell ref="H97:AE97"/>
    <mergeCell ref="AI90:AJ91"/>
    <mergeCell ref="AQ90:AQ91"/>
    <mergeCell ref="E91:F91"/>
    <mergeCell ref="G91:H91"/>
    <mergeCell ref="I91:J91"/>
    <mergeCell ref="K91:L91"/>
    <mergeCell ref="M91:N91"/>
    <mergeCell ref="O91:P91"/>
    <mergeCell ref="W90:X91"/>
    <mergeCell ref="Y90:Z91"/>
    <mergeCell ref="AA90:AB91"/>
    <mergeCell ref="AC90:AD91"/>
    <mergeCell ref="AE90:AF91"/>
    <mergeCell ref="AG90:AH91"/>
    <mergeCell ref="A90:D91"/>
    <mergeCell ref="E90:H90"/>
    <mergeCell ref="I90:L90"/>
    <mergeCell ref="M90:P90"/>
    <mergeCell ref="Q90:T91"/>
    <mergeCell ref="U90:V91"/>
    <mergeCell ref="AM98:AS98"/>
    <mergeCell ref="AT98:AX98"/>
    <mergeCell ref="AY98:BE98"/>
    <mergeCell ref="BF98:BJ98"/>
    <mergeCell ref="B99:D99"/>
    <mergeCell ref="E99:G99"/>
    <mergeCell ref="H99:J99"/>
    <mergeCell ref="T99:V99"/>
    <mergeCell ref="X99:Z99"/>
    <mergeCell ref="AM99:AO99"/>
    <mergeCell ref="B98:D98"/>
    <mergeCell ref="E98:G98"/>
    <mergeCell ref="H98:N98"/>
    <mergeCell ref="O98:S98"/>
    <mergeCell ref="T98:Z98"/>
    <mergeCell ref="AA98:AE98"/>
    <mergeCell ref="AQ99:AS99"/>
    <mergeCell ref="AY99:BA99"/>
    <mergeCell ref="L99:N99"/>
    <mergeCell ref="O99:Q99"/>
    <mergeCell ref="AA99:AC99"/>
    <mergeCell ref="B100:D100"/>
    <mergeCell ref="E100:G100"/>
    <mergeCell ref="H100:J100"/>
    <mergeCell ref="T100:V100"/>
    <mergeCell ref="X100:Z100"/>
    <mergeCell ref="AM100:AO100"/>
    <mergeCell ref="AQ100:AS100"/>
    <mergeCell ref="AY100:BA100"/>
    <mergeCell ref="AQ101:AS101"/>
    <mergeCell ref="AY101:BA101"/>
    <mergeCell ref="O100:Q100"/>
    <mergeCell ref="AA100:AC100"/>
    <mergeCell ref="L100:N100"/>
    <mergeCell ref="B102:D102"/>
    <mergeCell ref="E102:G102"/>
    <mergeCell ref="H102:J102"/>
    <mergeCell ref="T102:V102"/>
    <mergeCell ref="X102:Z102"/>
    <mergeCell ref="AM102:AO102"/>
    <mergeCell ref="AQ102:AS102"/>
    <mergeCell ref="AY102:BA102"/>
    <mergeCell ref="B101:D101"/>
    <mergeCell ref="E101:G101"/>
    <mergeCell ref="H101:J101"/>
    <mergeCell ref="T101:V101"/>
    <mergeCell ref="X101:Z101"/>
    <mergeCell ref="AM101:AO101"/>
    <mergeCell ref="B104:D104"/>
    <mergeCell ref="E104:G104"/>
    <mergeCell ref="H104:J104"/>
    <mergeCell ref="T104:V104"/>
    <mergeCell ref="X104:Z104"/>
    <mergeCell ref="AM104:AO104"/>
    <mergeCell ref="AQ104:AS104"/>
    <mergeCell ref="AY104:BA104"/>
    <mergeCell ref="B103:D103"/>
    <mergeCell ref="E103:G103"/>
    <mergeCell ref="H103:J103"/>
    <mergeCell ref="T103:V103"/>
    <mergeCell ref="X103:Z103"/>
    <mergeCell ref="AM103:AO103"/>
    <mergeCell ref="P108:Q108"/>
    <mergeCell ref="P109:Q109"/>
    <mergeCell ref="BA109:BB109"/>
    <mergeCell ref="BA110:BB110"/>
    <mergeCell ref="P111:Q111"/>
    <mergeCell ref="P112:Q113"/>
    <mergeCell ref="BA112:BB112"/>
    <mergeCell ref="AQ103:AS103"/>
    <mergeCell ref="AY103:BA103"/>
    <mergeCell ref="BH114:BI114"/>
    <mergeCell ref="AT115:AU115"/>
    <mergeCell ref="BH115:BI115"/>
    <mergeCell ref="E116:F116"/>
    <mergeCell ref="M116:N116"/>
    <mergeCell ref="S116:T116"/>
    <mergeCell ref="AA116:AB116"/>
    <mergeCell ref="I113:J113"/>
    <mergeCell ref="W113:X113"/>
    <mergeCell ref="BA113:BB114"/>
    <mergeCell ref="I114:J114"/>
    <mergeCell ref="W114:X114"/>
    <mergeCell ref="AT114:AU114"/>
    <mergeCell ref="I115:J115"/>
    <mergeCell ref="BD117:BE117"/>
    <mergeCell ref="BL117:BM117"/>
    <mergeCell ref="M118:N118"/>
    <mergeCell ref="AA118:AB118"/>
    <mergeCell ref="AP118:AQ118"/>
    <mergeCell ref="AX118:AY118"/>
    <mergeCell ref="BD118:BE118"/>
    <mergeCell ref="BL118:BM118"/>
    <mergeCell ref="E117:F117"/>
    <mergeCell ref="M117:N117"/>
    <mergeCell ref="S117:T117"/>
    <mergeCell ref="AA117:AB117"/>
    <mergeCell ref="AP117:AQ117"/>
    <mergeCell ref="AX117:AY117"/>
    <mergeCell ref="AX119:AY119"/>
    <mergeCell ref="BL119:BM119"/>
    <mergeCell ref="C120:D124"/>
    <mergeCell ref="G120:H124"/>
    <mergeCell ref="K120:L124"/>
    <mergeCell ref="O120:P124"/>
    <mergeCell ref="Q120:R124"/>
    <mergeCell ref="U120:V124"/>
    <mergeCell ref="C119:D119"/>
    <mergeCell ref="G119:H119"/>
    <mergeCell ref="K119:L119"/>
    <mergeCell ref="O119:P119"/>
    <mergeCell ref="Q119:R119"/>
    <mergeCell ref="U119:V119"/>
    <mergeCell ref="Y120:Z124"/>
    <mergeCell ref="AC120:AD124"/>
    <mergeCell ref="AO121:AP121"/>
    <mergeCell ref="AS121:AT121"/>
    <mergeCell ref="AO122:AP126"/>
    <mergeCell ref="AS122:AT126"/>
    <mergeCell ref="P132:Q132"/>
    <mergeCell ref="E118:F118"/>
    <mergeCell ref="I125:J125"/>
    <mergeCell ref="W125:X125"/>
    <mergeCell ref="I126:J126"/>
    <mergeCell ref="P126:Q126"/>
    <mergeCell ref="W126:X126"/>
    <mergeCell ref="Y119:Z119"/>
    <mergeCell ref="AC119:AD119"/>
    <mergeCell ref="P127:Q127"/>
    <mergeCell ref="P129:Q129"/>
    <mergeCell ref="P130:Q130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83" fitToHeight="0" orientation="portrait" r:id="rId1"/>
  <headerFooter alignWithMargins="0"/>
  <rowBreaks count="2" manualBreakCount="2">
    <brk id="49" max="35" man="1"/>
    <brk id="93" max="35" man="1"/>
  </rowBreaks>
  <colBreaks count="1" manualBreakCount="1">
    <brk id="7" max="1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AB68-FFA4-4B8C-BEF3-506EA5BD10DE}">
  <dimension ref="B1:D2"/>
  <sheetViews>
    <sheetView workbookViewId="0">
      <selection activeCell="D2" sqref="D2"/>
    </sheetView>
  </sheetViews>
  <sheetFormatPr defaultRowHeight="13.5" x14ac:dyDescent="0.15"/>
  <sheetData>
    <row r="1" spans="2:4" x14ac:dyDescent="0.15">
      <c r="B1" t="s">
        <v>141</v>
      </c>
      <c r="D1" t="s">
        <v>144</v>
      </c>
    </row>
    <row r="2" spans="2:4" x14ac:dyDescent="0.15">
      <c r="B2" t="s">
        <v>142</v>
      </c>
      <c r="D2" t="s">
        <v>143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心心カップ</vt:lpstr>
      <vt:lpstr>Sheet1</vt:lpstr>
      <vt:lpstr>心心カップ!Print_Area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川上琢也</cp:lastModifiedBy>
  <cp:lastPrinted>2023-05-02T05:51:29Z</cp:lastPrinted>
  <dcterms:created xsi:type="dcterms:W3CDTF">2004-05-13T04:54:00Z</dcterms:created>
  <dcterms:modified xsi:type="dcterms:W3CDTF">2024-03-15T02:45:00Z</dcterms:modified>
</cp:coreProperties>
</file>