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6fc14e3a45c20aa/OneDrive/GoogleDrive/四種委員会/2025/4種大会/"/>
    </mc:Choice>
  </mc:AlternateContent>
  <xr:revisionPtr revIDLastSave="661" documentId="13_ncr:1_{B41D1F82-E5C9-40C0-A3FB-A63F173E6408}" xr6:coauthVersionLast="47" xr6:coauthVersionMax="47" xr10:uidLastSave="{C3225DFD-C84E-4024-BDF2-DF5DD286031D}"/>
  <bookViews>
    <workbookView xWindow="-120" yWindow="-120" windowWidth="38640" windowHeight="21120" xr2:uid="{00000000-000D-0000-FFFF-FFFF00000000}"/>
  </bookViews>
  <sheets>
    <sheet name="心心カップ" sheetId="5" r:id="rId1"/>
    <sheet name="Sheet1" sheetId="6" r:id="rId2"/>
  </sheets>
  <definedNames>
    <definedName name="_xlnm.Print_Area" localSheetId="0">心心カップ!$A$1:$AJ$178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5" l="1"/>
  <c r="Q94" i="5" s="1"/>
  <c r="A91" i="5"/>
  <c r="Q84" i="5" s="1"/>
  <c r="A81" i="5"/>
  <c r="Q74" i="5" s="1"/>
  <c r="BA31" i="5"/>
  <c r="BA30" i="5"/>
  <c r="BA29" i="5"/>
  <c r="AQ30" i="5"/>
  <c r="AQ31" i="5"/>
  <c r="AQ29" i="5"/>
  <c r="E87" i="5"/>
  <c r="I85" i="5"/>
  <c r="A99" i="5" l="1"/>
  <c r="A89" i="5"/>
  <c r="A71" i="5"/>
  <c r="A97" i="5"/>
  <c r="A95" i="5"/>
  <c r="A87" i="5"/>
  <c r="A85" i="5"/>
  <c r="A79" i="5"/>
  <c r="A77" i="5"/>
  <c r="A75" i="5"/>
  <c r="A69" i="5"/>
  <c r="A67" i="5"/>
  <c r="A65" i="5"/>
  <c r="M74" i="5" l="1"/>
  <c r="I74" i="5"/>
  <c r="O102" i="5"/>
  <c r="M102" i="5"/>
  <c r="K102" i="5"/>
  <c r="I102" i="5"/>
  <c r="I101" i="5" s="1"/>
  <c r="G102" i="5"/>
  <c r="E102" i="5"/>
  <c r="K100" i="5"/>
  <c r="I100" i="5"/>
  <c r="G100" i="5"/>
  <c r="E100" i="5"/>
  <c r="AP95" i="5"/>
  <c r="Q99" i="5"/>
  <c r="G98" i="5"/>
  <c r="E98" i="5"/>
  <c r="Q97" i="5"/>
  <c r="M97" i="5"/>
  <c r="Q95" i="5"/>
  <c r="M95" i="5"/>
  <c r="I95" i="5"/>
  <c r="M94" i="5"/>
  <c r="I94" i="5"/>
  <c r="E94" i="5"/>
  <c r="O92" i="5"/>
  <c r="M92" i="5"/>
  <c r="M91" i="5" s="1"/>
  <c r="K92" i="5"/>
  <c r="I92" i="5"/>
  <c r="I91" i="5" s="1"/>
  <c r="G92" i="5"/>
  <c r="E92" i="5"/>
  <c r="E91" i="5"/>
  <c r="K90" i="5"/>
  <c r="I90" i="5"/>
  <c r="I89" i="5" s="1"/>
  <c r="G90" i="5"/>
  <c r="E89" i="5" s="1"/>
  <c r="E90" i="5"/>
  <c r="Q89" i="5"/>
  <c r="G88" i="5"/>
  <c r="E88" i="5"/>
  <c r="Q87" i="5"/>
  <c r="M87" i="5"/>
  <c r="AP85" i="5"/>
  <c r="Q85" i="5"/>
  <c r="M85" i="5"/>
  <c r="M84" i="5"/>
  <c r="I84" i="5"/>
  <c r="E84" i="5"/>
  <c r="O82" i="5"/>
  <c r="M82" i="5"/>
  <c r="M81" i="5" s="1"/>
  <c r="K82" i="5"/>
  <c r="I82" i="5"/>
  <c r="I81" i="5"/>
  <c r="G82" i="5"/>
  <c r="E81" i="5" s="1"/>
  <c r="E82" i="5"/>
  <c r="K80" i="5"/>
  <c r="I80" i="5"/>
  <c r="G80" i="5"/>
  <c r="E80" i="5"/>
  <c r="E79" i="5"/>
  <c r="Q79" i="5"/>
  <c r="G78" i="5"/>
  <c r="E78" i="5"/>
  <c r="Q77" i="5"/>
  <c r="M77" i="5"/>
  <c r="E77" i="5"/>
  <c r="AP75" i="5"/>
  <c r="Q75" i="5"/>
  <c r="M75" i="5"/>
  <c r="I75" i="5"/>
  <c r="E74" i="5"/>
  <c r="O72" i="5"/>
  <c r="M72" i="5"/>
  <c r="M71" i="5"/>
  <c r="K72" i="5"/>
  <c r="I72" i="5"/>
  <c r="I71" i="5" s="1"/>
  <c r="G72" i="5"/>
  <c r="E72" i="5"/>
  <c r="E71" i="5" s="1"/>
  <c r="K70" i="5"/>
  <c r="I70" i="5"/>
  <c r="I69" i="5"/>
  <c r="G70" i="5"/>
  <c r="E70" i="5"/>
  <c r="Q69" i="5"/>
  <c r="G68" i="5"/>
  <c r="E68" i="5"/>
  <c r="Q67" i="5"/>
  <c r="M67" i="5"/>
  <c r="AP65" i="5"/>
  <c r="Q65" i="5"/>
  <c r="M65" i="5"/>
  <c r="I65" i="5"/>
  <c r="Q64" i="5"/>
  <c r="M64" i="5"/>
  <c r="I64" i="5"/>
  <c r="E64" i="5"/>
  <c r="I99" i="5" l="1"/>
  <c r="AE97" i="5"/>
  <c r="Y85" i="5"/>
  <c r="Y87" i="5"/>
  <c r="AQ71" i="5"/>
  <c r="AQ67" i="5"/>
  <c r="AQ69" i="5"/>
  <c r="AQ65" i="5"/>
  <c r="M101" i="5"/>
  <c r="AC97" i="5"/>
  <c r="E67" i="5"/>
  <c r="U67" i="5" s="1"/>
  <c r="AE71" i="5"/>
  <c r="W75" i="5"/>
  <c r="U95" i="5"/>
  <c r="W85" i="5"/>
  <c r="I79" i="5"/>
  <c r="Y79" i="5" s="1"/>
  <c r="E69" i="5"/>
  <c r="W69" i="5" s="1"/>
  <c r="AE75" i="5"/>
  <c r="AC79" i="5"/>
  <c r="AC99" i="5"/>
  <c r="AE99" i="5"/>
  <c r="AC95" i="5"/>
  <c r="AE95" i="5"/>
  <c r="W95" i="5"/>
  <c r="Y95" i="5"/>
  <c r="AC87" i="5"/>
  <c r="AC89" i="5"/>
  <c r="AE87" i="5"/>
  <c r="AE89" i="5"/>
  <c r="Y75" i="5"/>
  <c r="AC75" i="5"/>
  <c r="AE77" i="5"/>
  <c r="W77" i="5"/>
  <c r="AE69" i="5"/>
  <c r="AE65" i="5"/>
  <c r="W65" i="5"/>
  <c r="U65" i="5"/>
  <c r="AE67" i="5"/>
  <c r="AC69" i="5"/>
  <c r="AC67" i="5"/>
  <c r="AC71" i="5"/>
  <c r="AC65" i="5"/>
  <c r="Y65" i="5"/>
  <c r="W71" i="5"/>
  <c r="U71" i="5"/>
  <c r="Y71" i="5"/>
  <c r="W87" i="5"/>
  <c r="W89" i="5"/>
  <c r="U87" i="5"/>
  <c r="AE85" i="5"/>
  <c r="AC85" i="5"/>
  <c r="U77" i="5"/>
  <c r="E99" i="5"/>
  <c r="U89" i="5"/>
  <c r="E101" i="5"/>
  <c r="AE79" i="5"/>
  <c r="E97" i="5"/>
  <c r="U75" i="5"/>
  <c r="AC77" i="5"/>
  <c r="Y77" i="5"/>
  <c r="U85" i="5"/>
  <c r="Y89" i="5"/>
  <c r="AG97" i="5" l="1"/>
  <c r="W67" i="5"/>
  <c r="Y67" i="5"/>
  <c r="AA67" i="5" s="1"/>
  <c r="AG71" i="5"/>
  <c r="AG99" i="5"/>
  <c r="AG69" i="5"/>
  <c r="AG95" i="5"/>
  <c r="U69" i="5"/>
  <c r="AG77" i="5"/>
  <c r="AA75" i="5"/>
  <c r="W79" i="5"/>
  <c r="U79" i="5"/>
  <c r="Y69" i="5"/>
  <c r="AG89" i="5"/>
  <c r="AG75" i="5"/>
  <c r="AA95" i="5"/>
  <c r="AG87" i="5"/>
  <c r="AG85" i="5"/>
  <c r="AA87" i="5"/>
  <c r="AQ87" i="5" s="1"/>
  <c r="AA85" i="5"/>
  <c r="AQ85" i="5" s="1"/>
  <c r="AG79" i="5"/>
  <c r="AG65" i="5"/>
  <c r="AA89" i="5"/>
  <c r="AG67" i="5"/>
  <c r="AA65" i="5"/>
  <c r="Y97" i="5"/>
  <c r="U97" i="5"/>
  <c r="W97" i="5"/>
  <c r="AA71" i="5"/>
  <c r="Y99" i="5"/>
  <c r="U99" i="5"/>
  <c r="W99" i="5"/>
  <c r="AA77" i="5"/>
  <c r="AQ75" i="5" l="1"/>
  <c r="AQ95" i="5"/>
  <c r="AQ89" i="5"/>
  <c r="AI85" i="5" s="1"/>
  <c r="AQ77" i="5"/>
  <c r="AA79" i="5"/>
  <c r="AQ79" i="5" s="1"/>
  <c r="AA97" i="5"/>
  <c r="AQ97" i="5" s="1"/>
  <c r="AA99" i="5"/>
  <c r="AQ99" i="5" s="1"/>
  <c r="AI75" i="5"/>
  <c r="AA69" i="5"/>
  <c r="AI99" i="5" l="1"/>
  <c r="AI79" i="5"/>
  <c r="AI89" i="5"/>
  <c r="AI87" i="5"/>
  <c r="AI97" i="5"/>
  <c r="AI95" i="5"/>
  <c r="AI77" i="5"/>
  <c r="AI67" i="5"/>
  <c r="AI69" i="5"/>
  <c r="AI65" i="5"/>
  <c r="AI71" i="5"/>
</calcChain>
</file>

<file path=xl/sharedStrings.xml><?xml version="1.0" encoding="utf-8"?>
<sst xmlns="http://schemas.openxmlformats.org/spreadsheetml/2006/main" count="463" uniqueCount="201">
  <si>
    <t>４）予選リーグスケジュール</t>
    <rPh sb="2" eb="7">
      <t>ヨセ</t>
    </rPh>
    <phoneticPr fontId="1"/>
  </si>
  <si>
    <t>予定時間</t>
    <rPh sb="0" eb="4">
      <t>ヨテイジカン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</si>
  <si>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</si>
  <si>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</si>
  <si>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</si>
  <si>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8:00</t>
    <phoneticPr fontId="1"/>
  </si>
  <si>
    <t>⑦</t>
    <phoneticPr fontId="1"/>
  </si>
  <si>
    <t>③</t>
    <phoneticPr fontId="1"/>
  </si>
  <si>
    <t>⑤</t>
    <phoneticPr fontId="1"/>
  </si>
  <si>
    <t>⑥</t>
    <phoneticPr fontId="1"/>
  </si>
  <si>
    <t>３）予選リーグの組合せ</t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</si>
  <si>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</si>
  <si>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</si>
  <si>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①</t>
    <phoneticPr fontId="1"/>
  </si>
  <si>
    <t>⑨</t>
    <phoneticPr fontId="1"/>
  </si>
  <si>
    <t>会場準備</t>
    <rPh sb="0" eb="4">
      <t>カイジョウジュンビ</t>
    </rPh>
    <phoneticPr fontId="1"/>
  </si>
  <si>
    <t>第１試合</t>
    <rPh sb="0" eb="1">
      <t>ダイ</t>
    </rPh>
    <rPh sb="2" eb="4">
      <t>シアイ</t>
    </rPh>
    <phoneticPr fontId="1"/>
  </si>
  <si>
    <r>
      <t>Ａ</t>
    </r>
    <r>
      <rPr>
        <sz val="11"/>
        <rFont val="ＭＳ ゴシック"/>
        <family val="3"/>
        <charset val="128"/>
      </rPr>
      <t>ﾌﾞﾛｯｸ</t>
    </r>
    <phoneticPr fontId="1"/>
  </si>
  <si>
    <r>
      <t>Ｂ</t>
    </r>
    <r>
      <rPr>
        <sz val="11"/>
        <rFont val="ＭＳ ゴシック"/>
        <family val="3"/>
        <charset val="128"/>
      </rPr>
      <t>ﾌﾞﾛｯｸ</t>
    </r>
    <phoneticPr fontId="1"/>
  </si>
  <si>
    <r>
      <t>Ｃ</t>
    </r>
    <r>
      <rPr>
        <sz val="11"/>
        <rFont val="ＭＳ ゴシック"/>
        <family val="3"/>
        <charset val="128"/>
      </rPr>
      <t>ﾌﾞﾛｯｸ</t>
    </r>
    <phoneticPr fontId="1"/>
  </si>
  <si>
    <t>②</t>
    <phoneticPr fontId="1"/>
  </si>
  <si>
    <t>⑧</t>
    <phoneticPr fontId="1"/>
  </si>
  <si>
    <t>⑩</t>
    <phoneticPr fontId="1"/>
  </si>
  <si>
    <t>④</t>
    <phoneticPr fontId="1"/>
  </si>
  <si>
    <t>審判</t>
    <rPh sb="0" eb="2">
      <t>シンパン</t>
    </rPh>
    <phoneticPr fontId="1"/>
  </si>
  <si>
    <t>北コート</t>
    <rPh sb="0" eb="1">
      <t>キタ</t>
    </rPh>
    <phoneticPr fontId="1"/>
  </si>
  <si>
    <t>南コート</t>
    <rPh sb="0" eb="1">
      <t>ミナミ</t>
    </rPh>
    <phoneticPr fontId="1"/>
  </si>
  <si>
    <t>vs</t>
    <phoneticPr fontId="1"/>
  </si>
  <si>
    <t>北①勝</t>
    <rPh sb="0" eb="1">
      <t>キタ</t>
    </rPh>
    <phoneticPr fontId="1"/>
  </si>
  <si>
    <t>南①勝</t>
    <rPh sb="0" eb="1">
      <t>ミナミ</t>
    </rPh>
    <phoneticPr fontId="1"/>
  </si>
  <si>
    <t>北②勝</t>
    <rPh sb="0" eb="1">
      <t>キタ</t>
    </rPh>
    <phoneticPr fontId="1"/>
  </si>
  <si>
    <t>南②勝</t>
    <rPh sb="0" eb="1">
      <t>ミナミ</t>
    </rPh>
    <phoneticPr fontId="1"/>
  </si>
  <si>
    <t>北④勝</t>
    <rPh sb="0" eb="1">
      <t>キタ</t>
    </rPh>
    <phoneticPr fontId="1"/>
  </si>
  <si>
    <t>南④勝</t>
    <rPh sb="0" eb="1">
      <t>ミナミ</t>
    </rPh>
    <phoneticPr fontId="1"/>
  </si>
  <si>
    <t>北④負</t>
    <rPh sb="0" eb="1">
      <t>キタ</t>
    </rPh>
    <phoneticPr fontId="1"/>
  </si>
  <si>
    <t>南④負</t>
    <rPh sb="0" eb="1">
      <t>ミナミ</t>
    </rPh>
    <phoneticPr fontId="1"/>
  </si>
  <si>
    <t>北④</t>
    <rPh sb="0" eb="1">
      <t>キタ</t>
    </rPh>
    <phoneticPr fontId="1"/>
  </si>
  <si>
    <t>南④</t>
    <rPh sb="0" eb="1">
      <t>ミナミ</t>
    </rPh>
    <phoneticPr fontId="1"/>
  </si>
  <si>
    <t>北①</t>
    <rPh sb="0" eb="1">
      <t>キタ</t>
    </rPh>
    <phoneticPr fontId="1"/>
  </si>
  <si>
    <t>南①</t>
    <rPh sb="0" eb="1">
      <t>ミナミ</t>
    </rPh>
    <phoneticPr fontId="1"/>
  </si>
  <si>
    <t>北②</t>
    <rPh sb="0" eb="1">
      <t>キタ</t>
    </rPh>
    <phoneticPr fontId="1"/>
  </si>
  <si>
    <t>南②</t>
    <rPh sb="0" eb="1">
      <t>ミナミ</t>
    </rPh>
    <phoneticPr fontId="1"/>
  </si>
  <si>
    <t>A1</t>
    <phoneticPr fontId="1"/>
  </si>
  <si>
    <t>D2</t>
    <phoneticPr fontId="1"/>
  </si>
  <si>
    <t>C1</t>
    <phoneticPr fontId="1"/>
  </si>
  <si>
    <t>B2</t>
    <phoneticPr fontId="1"/>
  </si>
  <si>
    <t>B1</t>
    <phoneticPr fontId="1"/>
  </si>
  <si>
    <t>C2</t>
    <phoneticPr fontId="1"/>
  </si>
  <si>
    <t>D1</t>
    <phoneticPr fontId="1"/>
  </si>
  <si>
    <t>A2</t>
    <phoneticPr fontId="1"/>
  </si>
  <si>
    <t>南③</t>
    <rPh sb="0" eb="1">
      <t>ミナミ</t>
    </rPh>
    <phoneticPr fontId="1"/>
  </si>
  <si>
    <t>北③</t>
    <rPh sb="0" eb="1">
      <t>キタ</t>
    </rPh>
    <phoneticPr fontId="1"/>
  </si>
  <si>
    <t>Ａブロック</t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</si>
  <si>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</si>
  <si>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</si>
  <si>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</si>
  <si>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</si>
  <si>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</si>
  <si>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</si>
  <si>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</si>
  <si>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</si>
  <si>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Ｂブロック</t>
    <phoneticPr fontId="1"/>
  </si>
  <si>
    <t>8:00〜</t>
    <phoneticPr fontId="1"/>
  </si>
  <si>
    <t>対戦</t>
    <rPh sb="0" eb="2">
      <t>タイセン</t>
    </rPh>
    <phoneticPr fontId="1"/>
  </si>
  <si>
    <t>Ｃブロック</t>
  </si>
  <si>
    <t>Ｄブロック</t>
  </si>
  <si>
    <t>５)予選リーグ対戦成績表</t>
    <rPh sb="2" eb="7">
      <t>ヨセン</t>
    </rPh>
    <rPh sb="7" eb="9">
      <t>タイセン</t>
    </rPh>
    <rPh sb="9" eb="12">
      <t>セイセキヒョウ</t>
    </rPh>
    <phoneticPr fontId="1"/>
  </si>
  <si>
    <t>北①南①負</t>
    <rPh sb="0" eb="1">
      <t>キタ</t>
    </rPh>
    <rPh sb="2" eb="3">
      <t>ミナミ</t>
    </rPh>
    <rPh sb="4" eb="5">
      <t>マ</t>
    </rPh>
    <phoneticPr fontId="1"/>
  </si>
  <si>
    <t>北②南②負</t>
    <rPh sb="0" eb="1">
      <t>キタ</t>
    </rPh>
    <rPh sb="2" eb="3">
      <t>ミナミ</t>
    </rPh>
    <rPh sb="4" eb="5">
      <t>マ</t>
    </rPh>
    <phoneticPr fontId="1"/>
  </si>
  <si>
    <t>9:30～</t>
    <phoneticPr fontId="1"/>
  </si>
  <si>
    <t>13:30</t>
  </si>
  <si>
    <t>10:30～</t>
    <phoneticPr fontId="1"/>
  </si>
  <si>
    <t>14:10</t>
  </si>
  <si>
    <t>11:30～</t>
    <phoneticPr fontId="1"/>
  </si>
  <si>
    <t>14:50</t>
  </si>
  <si>
    <t>12:30～</t>
    <phoneticPr fontId="1"/>
  </si>
  <si>
    <t>15:30</t>
  </si>
  <si>
    <t>13:30～</t>
    <phoneticPr fontId="1"/>
  </si>
  <si>
    <t>16:10</t>
  </si>
  <si>
    <t>14:30～</t>
    <phoneticPr fontId="1"/>
  </si>
  <si>
    <t>16:50</t>
  </si>
  <si>
    <t>６）１位２位トーナメント組合せ及びスケジュール</t>
    <rPh sb="3" eb="4">
      <t>イ</t>
    </rPh>
    <rPh sb="5" eb="6">
      <t>イ</t>
    </rPh>
    <phoneticPr fontId="1"/>
  </si>
  <si>
    <t>北②負</t>
    <rPh sb="0" eb="1">
      <t>キタ</t>
    </rPh>
    <rPh sb="2" eb="3">
      <t>マ</t>
    </rPh>
    <phoneticPr fontId="1"/>
  </si>
  <si>
    <t>北②南②勝</t>
    <rPh sb="0" eb="1">
      <t>キタ</t>
    </rPh>
    <rPh sb="2" eb="3">
      <t>ミナミ</t>
    </rPh>
    <rPh sb="4" eb="5">
      <t>カチ</t>
    </rPh>
    <phoneticPr fontId="1"/>
  </si>
  <si>
    <t>北①負</t>
    <rPh sb="0" eb="1">
      <t>キタ</t>
    </rPh>
    <rPh sb="2" eb="3">
      <t>マ</t>
    </rPh>
    <phoneticPr fontId="1"/>
  </si>
  <si>
    <t>南①負</t>
    <phoneticPr fontId="1"/>
  </si>
  <si>
    <t>北①南①勝</t>
    <rPh sb="0" eb="1">
      <t>キタ</t>
    </rPh>
    <rPh sb="2" eb="3">
      <t>ミナミ</t>
    </rPh>
    <rPh sb="4" eb="5">
      <t>カチ</t>
    </rPh>
    <phoneticPr fontId="1"/>
  </si>
  <si>
    <t>北③負</t>
    <rPh sb="0" eb="1">
      <t>キタ</t>
    </rPh>
    <rPh sb="2" eb="3">
      <t>マケ</t>
    </rPh>
    <phoneticPr fontId="1"/>
  </si>
  <si>
    <t>南③負</t>
    <rPh sb="0" eb="1">
      <t>ミナミ</t>
    </rPh>
    <rPh sb="2" eb="3">
      <t>マケ</t>
    </rPh>
    <phoneticPr fontId="1"/>
  </si>
  <si>
    <t>北③勝</t>
    <rPh sb="0" eb="1">
      <t>キタ</t>
    </rPh>
    <phoneticPr fontId="1"/>
  </si>
  <si>
    <t>南③勝</t>
    <rPh sb="0" eb="1">
      <t>ミナミ</t>
    </rPh>
    <phoneticPr fontId="1"/>
  </si>
  <si>
    <t>南⑥</t>
    <rPh sb="0" eb="1">
      <t>ミナミ</t>
    </rPh>
    <phoneticPr fontId="1"/>
  </si>
  <si>
    <t>北⑥</t>
    <rPh sb="0" eb="1">
      <t>キタ</t>
    </rPh>
    <phoneticPr fontId="1"/>
  </si>
  <si>
    <t>北⑤</t>
    <rPh sb="0" eb="1">
      <t>キタ</t>
    </rPh>
    <phoneticPr fontId="1"/>
  </si>
  <si>
    <t>１）</t>
    <phoneticPr fontId="1"/>
  </si>
  <si>
    <t>大会要項</t>
    <rPh sb="0" eb="2">
      <t>タイカイ</t>
    </rPh>
    <rPh sb="2" eb="4">
      <t>ヨウコウ</t>
    </rPh>
    <phoneticPr fontId="1"/>
  </si>
  <si>
    <t>・主　催</t>
    <rPh sb="1" eb="2">
      <t>シュ</t>
    </rPh>
    <rPh sb="3" eb="4">
      <t>モヨオ</t>
    </rPh>
    <phoneticPr fontId="1"/>
  </si>
  <si>
    <t>米沢地区サッカー協会　四種委員会</t>
    <phoneticPr fontId="1"/>
  </si>
  <si>
    <t>・後　援</t>
    <rPh sb="1" eb="2">
      <t>アト</t>
    </rPh>
    <rPh sb="3" eb="4">
      <t>オン</t>
    </rPh>
    <phoneticPr fontId="1"/>
  </si>
  <si>
    <t>・期　日</t>
    <rPh sb="1" eb="2">
      <t>キ</t>
    </rPh>
    <rPh sb="3" eb="4">
      <t>ヒ</t>
    </rPh>
    <phoneticPr fontId="1"/>
  </si>
  <si>
    <t>・会　場</t>
    <rPh sb="1" eb="2">
      <t>カイ</t>
    </rPh>
    <rPh sb="3" eb="4">
      <t>バ</t>
    </rPh>
    <phoneticPr fontId="1"/>
  </si>
  <si>
    <t>・準　備</t>
    <rPh sb="1" eb="2">
      <t>ジュン</t>
    </rPh>
    <rPh sb="3" eb="4">
      <t>ビ</t>
    </rPh>
    <phoneticPr fontId="1"/>
  </si>
  <si>
    <t>8：00〜 準備終了後監督会議を行います。</t>
    <rPh sb="6" eb="8">
      <t>ジュンビ</t>
    </rPh>
    <rPh sb="8" eb="11">
      <t>シュウリョウゴ</t>
    </rPh>
    <rPh sb="11" eb="13">
      <t>カントク</t>
    </rPh>
    <rPh sb="13" eb="15">
      <t>カイギ</t>
    </rPh>
    <rPh sb="16" eb="17">
      <t>オコナ</t>
    </rPh>
    <phoneticPr fontId="1"/>
  </si>
  <si>
    <t>２）</t>
    <phoneticPr fontId="1"/>
  </si>
  <si>
    <t>競技方法</t>
    <rPh sb="0" eb="2">
      <t>キョウギ</t>
    </rPh>
    <rPh sb="2" eb="4">
      <t>ホウホウ</t>
    </rPh>
    <phoneticPr fontId="1"/>
  </si>
  <si>
    <t>・日本サッカー協会８人制規則による。</t>
    <rPh sb="1" eb="3">
      <t>ニホン</t>
    </rPh>
    <rPh sb="7" eb="9">
      <t>キョウカイ</t>
    </rPh>
    <rPh sb="10" eb="12">
      <t>ニンセイ</t>
    </rPh>
    <rPh sb="12" eb="14">
      <t>キソク</t>
    </rPh>
    <phoneticPr fontId="1"/>
  </si>
  <si>
    <t>・予選リーグの順位決定は勝点制とする。勝ち＝３点、引き分け＝１点、負け＝０点、次に得失点差、得点上</t>
    <rPh sb="1" eb="3">
      <t>ヨセン</t>
    </rPh>
    <rPh sb="7" eb="9">
      <t>ジュンイ</t>
    </rPh>
    <rPh sb="9" eb="11">
      <t>ケッテイ</t>
    </rPh>
    <rPh sb="12" eb="13">
      <t>カ</t>
    </rPh>
    <rPh sb="13" eb="14">
      <t>テン</t>
    </rPh>
    <rPh sb="14" eb="15">
      <t>セイ</t>
    </rPh>
    <rPh sb="19" eb="20">
      <t>カ</t>
    </rPh>
    <rPh sb="23" eb="24">
      <t>テン</t>
    </rPh>
    <rPh sb="25" eb="26">
      <t>ヒ</t>
    </rPh>
    <rPh sb="27" eb="28">
      <t>ワ</t>
    </rPh>
    <rPh sb="31" eb="32">
      <t>テン</t>
    </rPh>
    <rPh sb="33" eb="34">
      <t>マ</t>
    </rPh>
    <rPh sb="37" eb="38">
      <t>テン</t>
    </rPh>
    <rPh sb="39" eb="40">
      <t>ツギ</t>
    </rPh>
    <rPh sb="41" eb="42">
      <t>トク</t>
    </rPh>
    <rPh sb="42" eb="44">
      <t>シッテン</t>
    </rPh>
    <rPh sb="44" eb="45">
      <t>サ</t>
    </rPh>
    <rPh sb="46" eb="48">
      <t>トクテン</t>
    </rPh>
    <rPh sb="48" eb="49">
      <t>ジョウ</t>
    </rPh>
    <phoneticPr fontId="1"/>
  </si>
  <si>
    <t>　位、失点下位で決定する。同率の場合は、ＰＫ戦にて決定する。</t>
    <rPh sb="1" eb="2">
      <t>イ</t>
    </rPh>
    <rPh sb="3" eb="5">
      <t>シッテン</t>
    </rPh>
    <rPh sb="5" eb="7">
      <t>カイ</t>
    </rPh>
    <rPh sb="8" eb="10">
      <t>ケッテイ</t>
    </rPh>
    <rPh sb="13" eb="15">
      <t>ドウリツ</t>
    </rPh>
    <rPh sb="16" eb="18">
      <t>バアイ</t>
    </rPh>
    <rPh sb="22" eb="23">
      <t>セン</t>
    </rPh>
    <rPh sb="25" eb="27">
      <t>ケッテイ</t>
    </rPh>
    <phoneticPr fontId="1"/>
  </si>
  <si>
    <t>　（ＰＫ戦は３名で行い、同点の場合は４人目からサドンデスとする）</t>
    <phoneticPr fontId="1"/>
  </si>
  <si>
    <t>・予選リーグの警告は決勝トーナメントに持ち越さない</t>
    <phoneticPr fontId="1"/>
  </si>
  <si>
    <t>　予選リーグでの退場に関しては決勝トーナメントに持ち越される。</t>
    <phoneticPr fontId="1"/>
  </si>
  <si>
    <t>　悪質なプレーによる退場の場合は、規律委員会により協議される。</t>
    <phoneticPr fontId="1"/>
  </si>
  <si>
    <r>
      <t>Ｄ</t>
    </r>
    <r>
      <rPr>
        <sz val="11"/>
        <rFont val="ＭＳ ゴシック"/>
        <family val="3"/>
        <charset val="128"/>
      </rPr>
      <t>ﾌﾞﾛｯｸ</t>
    </r>
    <phoneticPr fontId="1"/>
  </si>
  <si>
    <t>vs</t>
  </si>
  <si>
    <t>撤去</t>
    <rPh sb="0" eb="2">
      <t>テッキョ</t>
    </rPh>
    <phoneticPr fontId="1"/>
  </si>
  <si>
    <t>予選リーグ：米沢人工芝サッカーフィールド</t>
    <rPh sb="0" eb="2">
      <t>ヨセン</t>
    </rPh>
    <rPh sb="6" eb="8">
      <t>ヨネザワ</t>
    </rPh>
    <rPh sb="8" eb="11">
      <t>ジンコウシバ</t>
    </rPh>
    <phoneticPr fontId="1"/>
  </si>
  <si>
    <t>・決勝トーナメントの同点の場合は、即時にＰＫ戦にて決する。</t>
    <rPh sb="1" eb="3">
      <t>ケッショウ</t>
    </rPh>
    <rPh sb="10" eb="12">
      <t>ドウテン</t>
    </rPh>
    <rPh sb="13" eb="15">
      <t>バアイ</t>
    </rPh>
    <rPh sb="17" eb="18">
      <t>ソク</t>
    </rPh>
    <rPh sb="18" eb="19">
      <t>ジ</t>
    </rPh>
    <rPh sb="22" eb="23">
      <t>セン</t>
    </rPh>
    <rPh sb="25" eb="26">
      <t>ケツ</t>
    </rPh>
    <phoneticPr fontId="1"/>
  </si>
  <si>
    <t>心心グループ・株式会社やまが田</t>
    <rPh sb="0" eb="2">
      <t>シンシン</t>
    </rPh>
    <phoneticPr fontId="1"/>
  </si>
  <si>
    <t>10:10</t>
    <phoneticPr fontId="1"/>
  </si>
  <si>
    <t>北②南②負</t>
    <rPh sb="0" eb="1">
      <t>キタ</t>
    </rPh>
    <rPh sb="2" eb="3">
      <t>ミナミ</t>
    </rPh>
    <rPh sb="4" eb="5">
      <t>フ</t>
    </rPh>
    <phoneticPr fontId="1"/>
  </si>
  <si>
    <t>北①南①負</t>
    <rPh sb="0" eb="1">
      <t>キタ</t>
    </rPh>
    <rPh sb="2" eb="3">
      <t>ミナミ</t>
    </rPh>
    <rPh sb="4" eb="5">
      <t>フ</t>
    </rPh>
    <phoneticPr fontId="1"/>
  </si>
  <si>
    <t>・選手は小学６年生以下の児童で構成し、ｽﾀｰﾃｨﾝｸﾞ８名ｻﾌﾞ８名、合計１６名とし自由な交代とする。</t>
    <rPh sb="1" eb="3">
      <t>センシュ</t>
    </rPh>
    <rPh sb="4" eb="6">
      <t>ショウガク</t>
    </rPh>
    <rPh sb="7" eb="9">
      <t>ネンセイ</t>
    </rPh>
    <rPh sb="9" eb="11">
      <t>イカ</t>
    </rPh>
    <rPh sb="12" eb="14">
      <t>ジドウ</t>
    </rPh>
    <rPh sb="15" eb="17">
      <t>コウセイ</t>
    </rPh>
    <rPh sb="28" eb="29">
      <t>メイ</t>
    </rPh>
    <rPh sb="33" eb="34">
      <t>メイ</t>
    </rPh>
    <rPh sb="35" eb="37">
      <t>ゴウケイ</t>
    </rPh>
    <rPh sb="39" eb="40">
      <t>メイ</t>
    </rPh>
    <rPh sb="42" eb="44">
      <t>ジユウ</t>
    </rPh>
    <rPh sb="45" eb="47">
      <t>コウタイ</t>
    </rPh>
    <phoneticPr fontId="1"/>
  </si>
  <si>
    <t>南②負</t>
    <rPh sb="0" eb="1">
      <t>ミナミ</t>
    </rPh>
    <rPh sb="2" eb="3">
      <t>マ</t>
    </rPh>
    <phoneticPr fontId="1"/>
  </si>
  <si>
    <t>協賛金</t>
    <rPh sb="0" eb="3">
      <t>キョウサンキン</t>
    </rPh>
    <phoneticPr fontId="1"/>
  </si>
  <si>
    <t>代表取締役</t>
    <rPh sb="0" eb="5">
      <t>ダイヒョウトリシマリヤク</t>
    </rPh>
    <phoneticPr fontId="1"/>
  </si>
  <si>
    <t>三浦敏彰</t>
    <phoneticPr fontId="1"/>
  </si>
  <si>
    <t>心心グループ</t>
    <rPh sb="0" eb="2">
      <t>シンシン</t>
    </rPh>
    <phoneticPr fontId="1"/>
  </si>
  <si>
    <t>・審判は１人制、主審は３級以上とする。</t>
    <rPh sb="1" eb="3">
      <t>シンパン</t>
    </rPh>
    <rPh sb="5" eb="6">
      <t>ニン</t>
    </rPh>
    <rPh sb="6" eb="7">
      <t>セイ</t>
    </rPh>
    <rPh sb="8" eb="10">
      <t>シュシン</t>
    </rPh>
    <rPh sb="12" eb="13">
      <t>キュウ</t>
    </rPh>
    <rPh sb="13" eb="15">
      <t>イジョウ</t>
    </rPh>
    <phoneticPr fontId="1"/>
  </si>
  <si>
    <t>マクロ修正</t>
    <rPh sb="3" eb="5">
      <t>シュウセイ</t>
    </rPh>
    <phoneticPr fontId="1"/>
  </si>
  <si>
    <t>南⑤</t>
    <rPh sb="0" eb="1">
      <t>ミナミ</t>
    </rPh>
    <phoneticPr fontId="1"/>
  </si>
  <si>
    <t>9:20</t>
    <phoneticPr fontId="1"/>
  </si>
  <si>
    <t>11:00</t>
    <phoneticPr fontId="1"/>
  </si>
  <si>
    <t>11:50</t>
    <phoneticPr fontId="1"/>
  </si>
  <si>
    <t>12:40</t>
    <phoneticPr fontId="1"/>
  </si>
  <si>
    <t>米沢SF東コート</t>
    <rPh sb="0" eb="2">
      <t>ヨネザワ</t>
    </rPh>
    <rPh sb="4" eb="5">
      <t>ヒガシ</t>
    </rPh>
    <phoneticPr fontId="1"/>
  </si>
  <si>
    <t>米沢SF東側</t>
    <rPh sb="0" eb="2">
      <t>ヨネザワ</t>
    </rPh>
    <rPh sb="4" eb="6">
      <t>ヒガシガワ</t>
    </rPh>
    <phoneticPr fontId="1"/>
  </si>
  <si>
    <t>2025　第３回 U-12心心カップ　米沢少年サッカー大会</t>
    <rPh sb="5" eb="6">
      <t>ダイ</t>
    </rPh>
    <rPh sb="7" eb="8">
      <t>カイ</t>
    </rPh>
    <rPh sb="13" eb="15">
      <t>シンシン</t>
    </rPh>
    <phoneticPr fontId="1"/>
  </si>
  <si>
    <t>⑪</t>
    <phoneticPr fontId="1"/>
  </si>
  <si>
    <t>⑫</t>
    <phoneticPr fontId="1"/>
  </si>
  <si>
    <t>⑬</t>
    <phoneticPr fontId="1"/>
  </si>
  <si>
    <t>13:30</t>
    <phoneticPr fontId="1"/>
  </si>
  <si>
    <t>・試合時間は、３０分（１５－５－１５）とする。</t>
    <rPh sb="1" eb="3">
      <t>シアイ</t>
    </rPh>
    <rPh sb="3" eb="5">
      <t>ジカン</t>
    </rPh>
    <rPh sb="9" eb="10">
      <t>フン</t>
    </rPh>
    <phoneticPr fontId="1"/>
  </si>
  <si>
    <t>1位：</t>
    <rPh sb="1" eb="2">
      <t>イ</t>
    </rPh>
    <phoneticPr fontId="1"/>
  </si>
  <si>
    <t>2位：</t>
    <rPh sb="1" eb="2">
      <t>イ</t>
    </rPh>
    <phoneticPr fontId="1"/>
  </si>
  <si>
    <t>3位：</t>
    <rPh sb="1" eb="2">
      <t>イ</t>
    </rPh>
    <phoneticPr fontId="1"/>
  </si>
  <si>
    <t>4位：</t>
    <rPh sb="1" eb="2">
      <t>イ</t>
    </rPh>
    <phoneticPr fontId="1"/>
  </si>
  <si>
    <t>5位：</t>
    <rPh sb="1" eb="2">
      <t>イ</t>
    </rPh>
    <phoneticPr fontId="1"/>
  </si>
  <si>
    <t>6位：</t>
    <rPh sb="1" eb="2">
      <t>イ</t>
    </rPh>
    <phoneticPr fontId="1"/>
  </si>
  <si>
    <t>7位：</t>
    <rPh sb="1" eb="2">
      <t>イ</t>
    </rPh>
    <phoneticPr fontId="1"/>
  </si>
  <si>
    <t>8位：</t>
    <rPh sb="1" eb="2">
      <t>イ</t>
    </rPh>
    <phoneticPr fontId="1"/>
  </si>
  <si>
    <t>２０２５年予選４月１９日２０日　決勝トーナメント４月２９日</t>
    <rPh sb="5" eb="7">
      <t>ヨセン</t>
    </rPh>
    <rPh sb="11" eb="12">
      <t>ニチ</t>
    </rPh>
    <rPh sb="14" eb="15">
      <t>ヒ</t>
    </rPh>
    <rPh sb="16" eb="18">
      <t>ケッショウ</t>
    </rPh>
    <rPh sb="25" eb="26">
      <t>ガツ</t>
    </rPh>
    <rPh sb="28" eb="29">
      <t>ヒ</t>
    </rPh>
    <phoneticPr fontId="1"/>
  </si>
  <si>
    <t>14:30</t>
    <phoneticPr fontId="1"/>
  </si>
  <si>
    <t>３位４位トーナメント組合せ及びスケジュール</t>
    <rPh sb="1" eb="2">
      <t>イ</t>
    </rPh>
    <rPh sb="3" eb="4">
      <t>イ</t>
    </rPh>
    <phoneticPr fontId="1"/>
  </si>
  <si>
    <t>C3</t>
    <phoneticPr fontId="1"/>
  </si>
  <si>
    <t>A3</t>
    <phoneticPr fontId="1"/>
  </si>
  <si>
    <t>D3</t>
    <phoneticPr fontId="1"/>
  </si>
  <si>
    <t>B3</t>
    <phoneticPr fontId="1"/>
  </si>
  <si>
    <t>A4</t>
    <phoneticPr fontId="1"/>
  </si>
  <si>
    <t>15:30</t>
    <phoneticPr fontId="1"/>
  </si>
  <si>
    <t>　表彰式</t>
    <rPh sb="1" eb="4">
      <t>ヒョウショウシキ</t>
    </rPh>
    <phoneticPr fontId="1"/>
  </si>
  <si>
    <t>プール側（北）</t>
    <rPh sb="3" eb="4">
      <t>ガワ</t>
    </rPh>
    <rPh sb="5" eb="6">
      <t>キタ</t>
    </rPh>
    <phoneticPr fontId="1"/>
  </si>
  <si>
    <t>遊具側（南）</t>
    <rPh sb="0" eb="3">
      <t>ユウグガワ</t>
    </rPh>
    <rPh sb="4" eb="5">
      <t>ミナミ</t>
    </rPh>
    <phoneticPr fontId="1"/>
  </si>
  <si>
    <t>窪田小グランド</t>
    <rPh sb="0" eb="3">
      <t>クボタショウ</t>
    </rPh>
    <phoneticPr fontId="1"/>
  </si>
  <si>
    <t>南陽GP公園側１９日</t>
    <rPh sb="0" eb="2">
      <t>ナンヨウ</t>
    </rPh>
    <rPh sb="4" eb="6">
      <t>コウエン</t>
    </rPh>
    <rPh sb="6" eb="7">
      <t>ガワ</t>
    </rPh>
    <rPh sb="9" eb="10">
      <t>ヒ</t>
    </rPh>
    <phoneticPr fontId="1"/>
  </si>
  <si>
    <t>南陽GP道路側１９日</t>
    <rPh sb="0" eb="2">
      <t>ナンヨウ</t>
    </rPh>
    <rPh sb="4" eb="7">
      <t>ドウロガワ</t>
    </rPh>
    <phoneticPr fontId="1"/>
  </si>
  <si>
    <t>南陽GP公園側２０日</t>
    <rPh sb="0" eb="2">
      <t>ナンヨウ</t>
    </rPh>
    <rPh sb="4" eb="6">
      <t>コウエン</t>
    </rPh>
    <rPh sb="6" eb="7">
      <t>ガワ</t>
    </rPh>
    <rPh sb="9" eb="10">
      <t>ヒ</t>
    </rPh>
    <phoneticPr fontId="1"/>
  </si>
  <si>
    <t>南陽GP道路側２０日</t>
    <rPh sb="0" eb="2">
      <t>ナンヨウ</t>
    </rPh>
    <rPh sb="4" eb="7">
      <t>ドウロガワ</t>
    </rPh>
    <rPh sb="9" eb="10">
      <t>ヒ</t>
    </rPh>
    <phoneticPr fontId="1"/>
  </si>
  <si>
    <t>ながいUTD</t>
    <phoneticPr fontId="1"/>
  </si>
  <si>
    <t>窪田SC</t>
    <rPh sb="0" eb="2">
      <t>クボタ</t>
    </rPh>
    <phoneticPr fontId="1"/>
  </si>
  <si>
    <t>エスペランサ</t>
    <phoneticPr fontId="1"/>
  </si>
  <si>
    <t>アビーカ</t>
    <phoneticPr fontId="1"/>
  </si>
  <si>
    <t>フェニックス</t>
    <phoneticPr fontId="1"/>
  </si>
  <si>
    <t>高畠SC</t>
    <rPh sb="0" eb="2">
      <t>タカハタ</t>
    </rPh>
    <phoneticPr fontId="1"/>
  </si>
  <si>
    <t>北部SC</t>
    <rPh sb="0" eb="2">
      <t>ホクブ</t>
    </rPh>
    <phoneticPr fontId="1"/>
  </si>
  <si>
    <t>南陽FC</t>
    <rPh sb="0" eb="2">
      <t>ナンヨウ</t>
    </rPh>
    <phoneticPr fontId="1"/>
  </si>
  <si>
    <t>エストレーラ</t>
    <phoneticPr fontId="1"/>
  </si>
  <si>
    <t>ホークス</t>
    <phoneticPr fontId="1"/>
  </si>
  <si>
    <t>アルカディア</t>
    <phoneticPr fontId="1"/>
  </si>
  <si>
    <t>グラッソ</t>
    <phoneticPr fontId="1"/>
  </si>
  <si>
    <t>①ながいUTD</t>
    <phoneticPr fontId="1"/>
  </si>
  <si>
    <t>②窪田SC</t>
    <phoneticPr fontId="1"/>
  </si>
  <si>
    <t>③エスペランサ</t>
    <phoneticPr fontId="1"/>
  </si>
  <si>
    <t>④高畠SC</t>
    <phoneticPr fontId="1"/>
  </si>
  <si>
    <t>⑤FOTRIS</t>
    <phoneticPr fontId="1"/>
  </si>
  <si>
    <t>⑥フェニックス</t>
    <phoneticPr fontId="1"/>
  </si>
  <si>
    <t>⑦高畠SC</t>
    <phoneticPr fontId="1"/>
  </si>
  <si>
    <t>⑧北部FC</t>
    <rPh sb="1" eb="3">
      <t>ホクブ</t>
    </rPh>
    <phoneticPr fontId="1"/>
  </si>
  <si>
    <t>⑨南陽FC</t>
    <rPh sb="1" eb="3">
      <t>ナンヨウ</t>
    </rPh>
    <phoneticPr fontId="1"/>
  </si>
  <si>
    <t>⑩エストレーラ</t>
    <phoneticPr fontId="1"/>
  </si>
  <si>
    <t>⑪ホークス</t>
    <phoneticPr fontId="1"/>
  </si>
  <si>
    <t>⑫アルカディア</t>
    <phoneticPr fontId="1"/>
  </si>
  <si>
    <t>⑬グラッソ</t>
    <phoneticPr fontId="1"/>
  </si>
  <si>
    <t>当該</t>
    <rPh sb="0" eb="2">
      <t>トウガイ</t>
    </rPh>
    <phoneticPr fontId="1"/>
  </si>
  <si>
    <t>フリー</t>
    <phoneticPr fontId="1"/>
  </si>
  <si>
    <t>VS</t>
    <phoneticPr fontId="1"/>
  </si>
  <si>
    <t>撤去後　米沢SFへ移動　表彰式参加</t>
    <rPh sb="0" eb="3">
      <t>テッキョゴ</t>
    </rPh>
    <rPh sb="4" eb="6">
      <t>ヨネザワ</t>
    </rPh>
    <rPh sb="9" eb="11">
      <t>イドウ</t>
    </rPh>
    <rPh sb="12" eb="15">
      <t>ヒョウショウシキ</t>
    </rPh>
    <rPh sb="15" eb="17">
      <t>サンカ</t>
    </rPh>
    <phoneticPr fontId="1"/>
  </si>
  <si>
    <t>-</t>
    <phoneticPr fontId="1"/>
  </si>
  <si>
    <t>・予選は各ブロックリーグ戦、決勝トーナメントは各ブロック１位２位、３位４位はリーグ戦にて実施する。</t>
    <rPh sb="1" eb="3">
      <t>ヨセン</t>
    </rPh>
    <rPh sb="4" eb="5">
      <t>カク</t>
    </rPh>
    <rPh sb="12" eb="13">
      <t>セン</t>
    </rPh>
    <rPh sb="14" eb="16">
      <t>ケッショウ</t>
    </rPh>
    <rPh sb="23" eb="24">
      <t>カク</t>
    </rPh>
    <rPh sb="29" eb="30">
      <t>イ</t>
    </rPh>
    <rPh sb="31" eb="32">
      <t>イ</t>
    </rPh>
    <rPh sb="34" eb="35">
      <t>イ</t>
    </rPh>
    <rPh sb="36" eb="37">
      <t>イ</t>
    </rPh>
    <rPh sb="41" eb="42">
      <t>セン</t>
    </rPh>
    <rPh sb="44" eb="46">
      <t>ジッシ</t>
    </rPh>
    <phoneticPr fontId="1"/>
  </si>
  <si>
    <t>FORTIS</t>
    <phoneticPr fontId="1"/>
  </si>
  <si>
    <t>⑤FORTIS</t>
    <phoneticPr fontId="1"/>
  </si>
  <si>
    <t>④アビーカ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</si>
</sst>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_);[Red]\(0\)"/>
    <numFmt numFmtId="178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DashDot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10" xfId="0" applyNumberFormat="1" applyFont="1" applyBorder="1"/>
    <xf numFmtId="49" fontId="2" fillId="0" borderId="1" xfId="0" applyNumberFormat="1" applyFont="1" applyBorder="1"/>
    <xf numFmtId="49" fontId="2" fillId="0" borderId="5" xfId="0" applyNumberFormat="1" applyFont="1" applyBorder="1"/>
    <xf numFmtId="0" fontId="0" fillId="0" borderId="1" xfId="0" applyBorder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0" fillId="0" borderId="2" xfId="0" applyBorder="1"/>
    <xf numFmtId="49" fontId="2" fillId="0" borderId="12" xfId="0" applyNumberFormat="1" applyFont="1" applyBorder="1"/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shrinkToFit="1"/>
    </xf>
    <xf numFmtId="49" fontId="2" fillId="0" borderId="1" xfId="0" applyNumberFormat="1" applyFont="1" applyBorder="1" applyAlignment="1">
      <alignment shrinkToFit="1"/>
    </xf>
    <xf numFmtId="49" fontId="2" fillId="0" borderId="5" xfId="0" applyNumberFormat="1" applyFont="1" applyBorder="1" applyAlignment="1">
      <alignment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4" xfId="0" applyNumberFormat="1" applyFont="1" applyBorder="1"/>
    <xf numFmtId="49" fontId="2" fillId="0" borderId="11" xfId="0" applyNumberFormat="1" applyFont="1" applyBorder="1"/>
    <xf numFmtId="49" fontId="8" fillId="0" borderId="0" xfId="0" applyNumberFormat="1" applyFont="1"/>
    <xf numFmtId="49" fontId="2" fillId="0" borderId="0" xfId="0" applyNumberFormat="1" applyFont="1" applyAlignment="1">
      <alignment horizontal="left" vertical="top"/>
    </xf>
    <xf numFmtId="0" fontId="2" fillId="4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0" fontId="11" fillId="0" borderId="0" xfId="0" applyFont="1"/>
    <xf numFmtId="49" fontId="12" fillId="0" borderId="0" xfId="0" applyNumberFormat="1" applyFont="1"/>
    <xf numFmtId="49" fontId="2" fillId="0" borderId="11" xfId="0" applyNumberFormat="1" applyFont="1" applyBorder="1" applyAlignment="1">
      <alignment horizontal="left"/>
    </xf>
    <xf numFmtId="49" fontId="2" fillId="0" borderId="40" xfId="0" applyNumberFormat="1" applyFont="1" applyBorder="1" applyAlignment="1">
      <alignment horizontal="left"/>
    </xf>
    <xf numFmtId="49" fontId="2" fillId="0" borderId="40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left"/>
    </xf>
    <xf numFmtId="49" fontId="2" fillId="0" borderId="41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33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center" vertical="top" textRotation="255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1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7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 vertical="center"/>
    </xf>
    <xf numFmtId="178" fontId="0" fillId="3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/>
    </xf>
    <xf numFmtId="49" fontId="2" fillId="2" borderId="3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104</xdr:row>
      <xdr:rowOff>0</xdr:rowOff>
    </xdr:from>
    <xdr:to>
      <xdr:col>3</xdr:col>
      <xdr:colOff>114300</xdr:colOff>
      <xdr:row>104</xdr:row>
      <xdr:rowOff>0</xdr:rowOff>
    </xdr:to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EB7806CD-8EC6-4BA4-A003-68B506D0523A}"/>
            </a:ext>
          </a:extLst>
        </xdr:cNvPr>
        <xdr:cNvSpPr txBox="1">
          <a:spLocks noChangeArrowheads="1"/>
        </xdr:cNvSpPr>
      </xdr:nvSpPr>
      <xdr:spPr bwMode="auto">
        <a:xfrm>
          <a:off x="695325" y="244221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104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D30EB9FB-593E-4842-BF95-05AFEF2BA5DE}"/>
            </a:ext>
          </a:extLst>
        </xdr:cNvPr>
        <xdr:cNvSpPr txBox="1">
          <a:spLocks noChangeArrowheads="1"/>
        </xdr:cNvSpPr>
      </xdr:nvSpPr>
      <xdr:spPr bwMode="auto">
        <a:xfrm>
          <a:off x="1209685" y="244411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10</xdr:col>
      <xdr:colOff>190500</xdr:colOff>
      <xdr:row>104</xdr:row>
      <xdr:rowOff>0</xdr:rowOff>
    </xdr:from>
    <xdr:to>
      <xdr:col>11</xdr:col>
      <xdr:colOff>133350</xdr:colOff>
      <xdr:row>104</xdr:row>
      <xdr:rowOff>0</xdr:rowOff>
    </xdr:to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47533481-7588-4A29-B28D-4EC319B48CAA}"/>
            </a:ext>
          </a:extLst>
        </xdr:cNvPr>
        <xdr:cNvSpPr txBox="1">
          <a:spLocks noChangeArrowheads="1"/>
        </xdr:cNvSpPr>
      </xdr:nvSpPr>
      <xdr:spPr bwMode="auto">
        <a:xfrm>
          <a:off x="276225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104</xdr:row>
      <xdr:rowOff>0</xdr:rowOff>
    </xdr:from>
    <xdr:to>
      <xdr:col>15</xdr:col>
      <xdr:colOff>133350</xdr:colOff>
      <xdr:row>104</xdr:row>
      <xdr:rowOff>0</xdr:rowOff>
    </xdr:to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19FC9A50-977D-472A-A0E0-62218CBBF142}"/>
            </a:ext>
          </a:extLst>
        </xdr:cNvPr>
        <xdr:cNvSpPr txBox="1">
          <a:spLocks noChangeArrowheads="1"/>
        </xdr:cNvSpPr>
      </xdr:nvSpPr>
      <xdr:spPr bwMode="auto">
        <a:xfrm>
          <a:off x="379095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104</xdr:row>
      <xdr:rowOff>0</xdr:rowOff>
    </xdr:from>
    <xdr:to>
      <xdr:col>18</xdr:col>
      <xdr:colOff>114300</xdr:colOff>
      <xdr:row>104</xdr:row>
      <xdr:rowOff>0</xdr:rowOff>
    </xdr:to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CFE8BD5-ED2A-44CE-A4FA-87612C22C28A}"/>
            </a:ext>
          </a:extLst>
        </xdr:cNvPr>
        <xdr:cNvSpPr txBox="1">
          <a:spLocks noChangeArrowheads="1"/>
        </xdr:cNvSpPr>
      </xdr:nvSpPr>
      <xdr:spPr bwMode="auto">
        <a:xfrm>
          <a:off x="4305300" y="244411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104</xdr:row>
      <xdr:rowOff>0</xdr:rowOff>
    </xdr:from>
    <xdr:to>
      <xdr:col>21</xdr:col>
      <xdr:colOff>133350</xdr:colOff>
      <xdr:row>104</xdr:row>
      <xdr:rowOff>0</xdr:rowOff>
    </xdr:to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6F12738A-BB3F-4D28-9E28-50AC154D39C6}"/>
            </a:ext>
          </a:extLst>
        </xdr:cNvPr>
        <xdr:cNvSpPr txBox="1">
          <a:spLocks noChangeArrowheads="1"/>
        </xdr:cNvSpPr>
      </xdr:nvSpPr>
      <xdr:spPr bwMode="auto">
        <a:xfrm>
          <a:off x="53340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104</xdr:row>
      <xdr:rowOff>0</xdr:rowOff>
    </xdr:from>
    <xdr:to>
      <xdr:col>25</xdr:col>
      <xdr:colOff>133350</xdr:colOff>
      <xdr:row>104</xdr:row>
      <xdr:rowOff>0</xdr:rowOff>
    </xdr:to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2B7D4174-4D5B-4A24-B637-B62FD864FFD8}"/>
            </a:ext>
          </a:extLst>
        </xdr:cNvPr>
        <xdr:cNvSpPr txBox="1">
          <a:spLocks noChangeArrowheads="1"/>
        </xdr:cNvSpPr>
      </xdr:nvSpPr>
      <xdr:spPr bwMode="auto">
        <a:xfrm>
          <a:off x="63627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104</xdr:row>
      <xdr:rowOff>0</xdr:rowOff>
    </xdr:from>
    <xdr:to>
      <xdr:col>29</xdr:col>
      <xdr:colOff>133350</xdr:colOff>
      <xdr:row>104</xdr:row>
      <xdr:rowOff>0</xdr:rowOff>
    </xdr:to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79130355-18A8-487F-8877-9FC2F88ED97B}"/>
            </a:ext>
          </a:extLst>
        </xdr:cNvPr>
        <xdr:cNvSpPr txBox="1">
          <a:spLocks noChangeArrowheads="1"/>
        </xdr:cNvSpPr>
      </xdr:nvSpPr>
      <xdr:spPr bwMode="auto">
        <a:xfrm>
          <a:off x="739140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104</xdr:row>
      <xdr:rowOff>0</xdr:rowOff>
    </xdr:from>
    <xdr:to>
      <xdr:col>18</xdr:col>
      <xdr:colOff>85725</xdr:colOff>
      <xdr:row>104</xdr:row>
      <xdr:rowOff>0</xdr:rowOff>
    </xdr:to>
    <xdr:sp macro="" textlink="">
      <xdr:nvSpPr>
        <xdr:cNvPr id="10" name="Text Box 96">
          <a:extLst>
            <a:ext uri="{FF2B5EF4-FFF2-40B4-BE49-F238E27FC236}">
              <a16:creationId xmlns:a16="http://schemas.microsoft.com/office/drawing/2014/main" id="{7D2528E5-F262-4453-B560-12012870E4C0}"/>
            </a:ext>
          </a:extLst>
        </xdr:cNvPr>
        <xdr:cNvSpPr txBox="1">
          <a:spLocks noChangeArrowheads="1"/>
        </xdr:cNvSpPr>
      </xdr:nvSpPr>
      <xdr:spPr bwMode="auto">
        <a:xfrm>
          <a:off x="4286250" y="253174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104</xdr:row>
      <xdr:rowOff>0</xdr:rowOff>
    </xdr:from>
    <xdr:to>
      <xdr:col>21</xdr:col>
      <xdr:colOff>104775</xdr:colOff>
      <xdr:row>104</xdr:row>
      <xdr:rowOff>0</xdr:rowOff>
    </xdr:to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14CF521C-DADC-4A66-961E-A72CE589A3BA}"/>
            </a:ext>
          </a:extLst>
        </xdr:cNvPr>
        <xdr:cNvSpPr txBox="1">
          <a:spLocks noChangeArrowheads="1"/>
        </xdr:cNvSpPr>
      </xdr:nvSpPr>
      <xdr:spPr bwMode="auto">
        <a:xfrm>
          <a:off x="53149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104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CCF55AC5-F4BF-4320-988B-F36892DFF686}"/>
            </a:ext>
          </a:extLst>
        </xdr:cNvPr>
        <xdr:cNvSpPr txBox="1">
          <a:spLocks noChangeArrowheads="1"/>
        </xdr:cNvSpPr>
      </xdr:nvSpPr>
      <xdr:spPr bwMode="auto">
        <a:xfrm>
          <a:off x="73723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107</xdr:row>
      <xdr:rowOff>0</xdr:rowOff>
    </xdr:from>
    <xdr:ext cx="377539" cy="65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id="{F66A8371-D891-48AE-B26E-D8B2A4FF3832}"/>
            </a:ext>
          </a:extLst>
        </xdr:cNvPr>
        <xdr:cNvSpPr txBox="1">
          <a:spLocks noChangeArrowheads="1"/>
        </xdr:cNvSpPr>
      </xdr:nvSpPr>
      <xdr:spPr bwMode="auto">
        <a:xfrm>
          <a:off x="2357729" y="18329056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20</xdr:col>
      <xdr:colOff>171450</xdr:colOff>
      <xdr:row>107</xdr:row>
      <xdr:rowOff>0</xdr:rowOff>
    </xdr:from>
    <xdr:to>
      <xdr:col>21</xdr:col>
      <xdr:colOff>110490</xdr:colOff>
      <xdr:row>107</xdr:row>
      <xdr:rowOff>12481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0DB17C38-7EA3-4CE4-AA3F-BE2034827D5D}"/>
            </a:ext>
          </a:extLst>
        </xdr:cNvPr>
        <xdr:cNvSpPr txBox="1">
          <a:spLocks noChangeArrowheads="1"/>
        </xdr:cNvSpPr>
      </xdr:nvSpPr>
      <xdr:spPr bwMode="auto">
        <a:xfrm>
          <a:off x="493395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107</xdr:row>
      <xdr:rowOff>0</xdr:rowOff>
    </xdr:from>
    <xdr:to>
      <xdr:col>25</xdr:col>
      <xdr:colOff>110490</xdr:colOff>
      <xdr:row>107</xdr:row>
      <xdr:rowOff>12481</xdr:rowOff>
    </xdr:to>
    <xdr:sp macro="" textlink="">
      <xdr:nvSpPr>
        <xdr:cNvPr id="23" name="Text Box 81">
          <a:extLst>
            <a:ext uri="{FF2B5EF4-FFF2-40B4-BE49-F238E27FC236}">
              <a16:creationId xmlns:a16="http://schemas.microsoft.com/office/drawing/2014/main" id="{437D56AB-30C9-440B-BAF2-5A8677F1BDCF}"/>
            </a:ext>
          </a:extLst>
        </xdr:cNvPr>
        <xdr:cNvSpPr txBox="1">
          <a:spLocks noChangeArrowheads="1"/>
        </xdr:cNvSpPr>
      </xdr:nvSpPr>
      <xdr:spPr bwMode="auto">
        <a:xfrm>
          <a:off x="588645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107</xdr:row>
      <xdr:rowOff>0</xdr:rowOff>
    </xdr:from>
    <xdr:to>
      <xdr:col>7</xdr:col>
      <xdr:colOff>110490</xdr:colOff>
      <xdr:row>107</xdr:row>
      <xdr:rowOff>12481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E95A0828-AFEC-4630-B644-368148DB3BF6}"/>
            </a:ext>
          </a:extLst>
        </xdr:cNvPr>
        <xdr:cNvSpPr txBox="1">
          <a:spLocks noChangeArrowheads="1"/>
        </xdr:cNvSpPr>
      </xdr:nvSpPr>
      <xdr:spPr bwMode="auto">
        <a:xfrm>
          <a:off x="16002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107</xdr:row>
      <xdr:rowOff>0</xdr:rowOff>
    </xdr:from>
    <xdr:to>
      <xdr:col>3</xdr:col>
      <xdr:colOff>110490</xdr:colOff>
      <xdr:row>107</xdr:row>
      <xdr:rowOff>12481</xdr:rowOff>
    </xdr:to>
    <xdr:sp macro="" textlink="">
      <xdr:nvSpPr>
        <xdr:cNvPr id="25" name="Text Box 83">
          <a:extLst>
            <a:ext uri="{FF2B5EF4-FFF2-40B4-BE49-F238E27FC236}">
              <a16:creationId xmlns:a16="http://schemas.microsoft.com/office/drawing/2014/main" id="{DAAF9DA0-190C-4AEC-83CC-D854FECC5B64}"/>
            </a:ext>
          </a:extLst>
        </xdr:cNvPr>
        <xdr:cNvSpPr txBox="1">
          <a:spLocks noChangeArrowheads="1"/>
        </xdr:cNvSpPr>
      </xdr:nvSpPr>
      <xdr:spPr bwMode="auto">
        <a:xfrm>
          <a:off x="6477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107</xdr:row>
      <xdr:rowOff>0</xdr:rowOff>
    </xdr:from>
    <xdr:ext cx="377539" cy="65"/>
    <xdr:sp macro="" textlink="">
      <xdr:nvSpPr>
        <xdr:cNvPr id="26" name="Text Box 84">
          <a:extLst>
            <a:ext uri="{FF2B5EF4-FFF2-40B4-BE49-F238E27FC236}">
              <a16:creationId xmlns:a16="http://schemas.microsoft.com/office/drawing/2014/main" id="{4F686030-142F-41FB-B799-25D2DC75BDF1}"/>
            </a:ext>
          </a:extLst>
        </xdr:cNvPr>
        <xdr:cNvSpPr txBox="1">
          <a:spLocks noChangeArrowheads="1"/>
        </xdr:cNvSpPr>
      </xdr:nvSpPr>
      <xdr:spPr bwMode="auto">
        <a:xfrm>
          <a:off x="6643979" y="18329056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16</xdr:col>
      <xdr:colOff>190500</xdr:colOff>
      <xdr:row>107</xdr:row>
      <xdr:rowOff>0</xdr:rowOff>
    </xdr:from>
    <xdr:to>
      <xdr:col>17</xdr:col>
      <xdr:colOff>114300</xdr:colOff>
      <xdr:row>107</xdr:row>
      <xdr:rowOff>12481</xdr:rowOff>
    </xdr:to>
    <xdr:sp macro="" textlink="">
      <xdr:nvSpPr>
        <xdr:cNvPr id="27" name="Text Box 86">
          <a:extLst>
            <a:ext uri="{FF2B5EF4-FFF2-40B4-BE49-F238E27FC236}">
              <a16:creationId xmlns:a16="http://schemas.microsoft.com/office/drawing/2014/main" id="{690FF120-E800-4FA7-9DE4-DEF676A85689}"/>
            </a:ext>
          </a:extLst>
        </xdr:cNvPr>
        <xdr:cNvSpPr txBox="1">
          <a:spLocks noChangeArrowheads="1"/>
        </xdr:cNvSpPr>
      </xdr:nvSpPr>
      <xdr:spPr bwMode="auto">
        <a:xfrm>
          <a:off x="4000500" y="18329056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107</xdr:row>
      <xdr:rowOff>0</xdr:rowOff>
    </xdr:from>
    <xdr:to>
      <xdr:col>15</xdr:col>
      <xdr:colOff>110490</xdr:colOff>
      <xdr:row>107</xdr:row>
      <xdr:rowOff>12481</xdr:rowOff>
    </xdr:to>
    <xdr:sp macro="" textlink="">
      <xdr:nvSpPr>
        <xdr:cNvPr id="28" name="Text Box 87">
          <a:extLst>
            <a:ext uri="{FF2B5EF4-FFF2-40B4-BE49-F238E27FC236}">
              <a16:creationId xmlns:a16="http://schemas.microsoft.com/office/drawing/2014/main" id="{3771CBEE-41CC-4CE3-956E-5F7E547BA155}"/>
            </a:ext>
          </a:extLst>
        </xdr:cNvPr>
        <xdr:cNvSpPr txBox="1">
          <a:spLocks noChangeArrowheads="1"/>
        </xdr:cNvSpPr>
      </xdr:nvSpPr>
      <xdr:spPr bwMode="auto">
        <a:xfrm>
          <a:off x="35052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107</xdr:row>
      <xdr:rowOff>0</xdr:rowOff>
    </xdr:from>
    <xdr:ext cx="377539" cy="65"/>
    <xdr:sp macro="" textlink="">
      <xdr:nvSpPr>
        <xdr:cNvPr id="29" name="Text Box 79">
          <a:extLst>
            <a:ext uri="{FF2B5EF4-FFF2-40B4-BE49-F238E27FC236}">
              <a16:creationId xmlns:a16="http://schemas.microsoft.com/office/drawing/2014/main" id="{2A5EBD66-7A41-42A3-8DEE-F595C1ACE39A}"/>
            </a:ext>
          </a:extLst>
        </xdr:cNvPr>
        <xdr:cNvSpPr txBox="1">
          <a:spLocks noChangeArrowheads="1"/>
        </xdr:cNvSpPr>
      </xdr:nvSpPr>
      <xdr:spPr bwMode="auto">
        <a:xfrm>
          <a:off x="2357729" y="2247900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20</xdr:col>
      <xdr:colOff>171450</xdr:colOff>
      <xdr:row>107</xdr:row>
      <xdr:rowOff>0</xdr:rowOff>
    </xdr:from>
    <xdr:ext cx="188858" cy="0"/>
    <xdr:sp macro="" textlink="">
      <xdr:nvSpPr>
        <xdr:cNvPr id="30" name="Text Box 80">
          <a:extLst>
            <a:ext uri="{FF2B5EF4-FFF2-40B4-BE49-F238E27FC236}">
              <a16:creationId xmlns:a16="http://schemas.microsoft.com/office/drawing/2014/main" id="{E9B1D652-8AD3-4FB2-8C35-3995A6CA9C43}"/>
            </a:ext>
          </a:extLst>
        </xdr:cNvPr>
        <xdr:cNvSpPr txBox="1">
          <a:spLocks noChangeArrowheads="1"/>
        </xdr:cNvSpPr>
      </xdr:nvSpPr>
      <xdr:spPr bwMode="auto">
        <a:xfrm>
          <a:off x="4933950" y="2248852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107</xdr:row>
      <xdr:rowOff>0</xdr:rowOff>
    </xdr:from>
    <xdr:ext cx="188858" cy="0"/>
    <xdr:sp macro="" textlink="">
      <xdr:nvSpPr>
        <xdr:cNvPr id="31" name="Text Box 81">
          <a:extLst>
            <a:ext uri="{FF2B5EF4-FFF2-40B4-BE49-F238E27FC236}">
              <a16:creationId xmlns:a16="http://schemas.microsoft.com/office/drawing/2014/main" id="{313A8CC5-8EB1-4704-81B3-36B088FA834B}"/>
            </a:ext>
          </a:extLst>
        </xdr:cNvPr>
        <xdr:cNvSpPr txBox="1">
          <a:spLocks noChangeArrowheads="1"/>
        </xdr:cNvSpPr>
      </xdr:nvSpPr>
      <xdr:spPr bwMode="auto">
        <a:xfrm>
          <a:off x="5886450" y="224980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107</xdr:row>
      <xdr:rowOff>0</xdr:rowOff>
    </xdr:from>
    <xdr:ext cx="188857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F096777-5592-408E-994D-213837FEF70D}"/>
            </a:ext>
          </a:extLst>
        </xdr:cNvPr>
        <xdr:cNvSpPr txBox="1">
          <a:spLocks noChangeArrowheads="1"/>
        </xdr:cNvSpPr>
      </xdr:nvSpPr>
      <xdr:spPr bwMode="auto">
        <a:xfrm>
          <a:off x="16002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107</xdr:row>
      <xdr:rowOff>0</xdr:rowOff>
    </xdr:from>
    <xdr:ext cx="188857" cy="0"/>
    <xdr:sp macro="" textlink="">
      <xdr:nvSpPr>
        <xdr:cNvPr id="33" name="Text Box 83">
          <a:extLst>
            <a:ext uri="{FF2B5EF4-FFF2-40B4-BE49-F238E27FC236}">
              <a16:creationId xmlns:a16="http://schemas.microsoft.com/office/drawing/2014/main" id="{DC5F4BDE-13A1-4C63-938E-AAB597FA7DBE}"/>
            </a:ext>
          </a:extLst>
        </xdr:cNvPr>
        <xdr:cNvSpPr txBox="1">
          <a:spLocks noChangeArrowheads="1"/>
        </xdr:cNvSpPr>
      </xdr:nvSpPr>
      <xdr:spPr bwMode="auto">
        <a:xfrm>
          <a:off x="6477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107</xdr:row>
      <xdr:rowOff>0</xdr:rowOff>
    </xdr:from>
    <xdr:ext cx="377539" cy="65"/>
    <xdr:sp macro="" textlink="">
      <xdr:nvSpPr>
        <xdr:cNvPr id="34" name="Text Box 84">
          <a:extLst>
            <a:ext uri="{FF2B5EF4-FFF2-40B4-BE49-F238E27FC236}">
              <a16:creationId xmlns:a16="http://schemas.microsoft.com/office/drawing/2014/main" id="{451DA4FA-F006-4F4F-B4F9-72CEA514E09E}"/>
            </a:ext>
          </a:extLst>
        </xdr:cNvPr>
        <xdr:cNvSpPr txBox="1">
          <a:spLocks noChangeArrowheads="1"/>
        </xdr:cNvSpPr>
      </xdr:nvSpPr>
      <xdr:spPr bwMode="auto">
        <a:xfrm>
          <a:off x="6643979" y="224726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107</xdr:row>
      <xdr:rowOff>0</xdr:rowOff>
    </xdr:from>
    <xdr:ext cx="179333" cy="0"/>
    <xdr:sp macro="" textlink="">
      <xdr:nvSpPr>
        <xdr:cNvPr id="35" name="Text Box 86">
          <a:extLst>
            <a:ext uri="{FF2B5EF4-FFF2-40B4-BE49-F238E27FC236}">
              <a16:creationId xmlns:a16="http://schemas.microsoft.com/office/drawing/2014/main" id="{1822B972-17B9-438C-B144-80AF1EE7ED18}"/>
            </a:ext>
          </a:extLst>
        </xdr:cNvPr>
        <xdr:cNvSpPr txBox="1">
          <a:spLocks noChangeArrowheads="1"/>
        </xdr:cNvSpPr>
      </xdr:nvSpPr>
      <xdr:spPr bwMode="auto">
        <a:xfrm>
          <a:off x="4000500" y="2247900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107</xdr:row>
      <xdr:rowOff>0</xdr:rowOff>
    </xdr:from>
    <xdr:ext cx="188857" cy="0"/>
    <xdr:sp macro="" textlink="">
      <xdr:nvSpPr>
        <xdr:cNvPr id="36" name="Text Box 87">
          <a:extLst>
            <a:ext uri="{FF2B5EF4-FFF2-40B4-BE49-F238E27FC236}">
              <a16:creationId xmlns:a16="http://schemas.microsoft.com/office/drawing/2014/main" id="{5EA7044E-9D9E-4DEC-8530-9D250C5F5505}"/>
            </a:ext>
          </a:extLst>
        </xdr:cNvPr>
        <xdr:cNvSpPr txBox="1">
          <a:spLocks noChangeArrowheads="1"/>
        </xdr:cNvSpPr>
      </xdr:nvSpPr>
      <xdr:spPr bwMode="auto">
        <a:xfrm>
          <a:off x="35052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107</xdr:row>
      <xdr:rowOff>0</xdr:rowOff>
    </xdr:from>
    <xdr:ext cx="196215" cy="0"/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A23F6BAB-0FB5-4FF5-B638-6AE4CEA85FBF}"/>
            </a:ext>
          </a:extLst>
        </xdr:cNvPr>
        <xdr:cNvSpPr txBox="1">
          <a:spLocks noChangeArrowheads="1"/>
        </xdr:cNvSpPr>
      </xdr:nvSpPr>
      <xdr:spPr bwMode="auto">
        <a:xfrm>
          <a:off x="1714500" y="231076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130</xdr:row>
      <xdr:rowOff>142875</xdr:rowOff>
    </xdr:from>
    <xdr:ext cx="196215" cy="0"/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F293CCF2-60F1-4BD0-BC39-47FEECCC536B}"/>
            </a:ext>
          </a:extLst>
        </xdr:cNvPr>
        <xdr:cNvSpPr txBox="1">
          <a:spLocks noChangeArrowheads="1"/>
        </xdr:cNvSpPr>
      </xdr:nvSpPr>
      <xdr:spPr bwMode="auto">
        <a:xfrm>
          <a:off x="1714500" y="209740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130</xdr:row>
      <xdr:rowOff>127000</xdr:rowOff>
    </xdr:from>
    <xdr:ext cx="377539" cy="65"/>
    <xdr:sp macro="" textlink="">
      <xdr:nvSpPr>
        <xdr:cNvPr id="14" name="Text Box 84">
          <a:extLst>
            <a:ext uri="{FF2B5EF4-FFF2-40B4-BE49-F238E27FC236}">
              <a16:creationId xmlns:a16="http://schemas.microsoft.com/office/drawing/2014/main" id="{8770AC19-2C37-4267-8CE8-C7C86997A75E}"/>
            </a:ext>
          </a:extLst>
        </xdr:cNvPr>
        <xdr:cNvSpPr txBox="1">
          <a:spLocks noChangeArrowheads="1"/>
        </xdr:cNvSpPr>
      </xdr:nvSpPr>
      <xdr:spPr bwMode="auto">
        <a:xfrm>
          <a:off x="7158329" y="209581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14</xdr:col>
      <xdr:colOff>171450</xdr:colOff>
      <xdr:row>130</xdr:row>
      <xdr:rowOff>142875</xdr:rowOff>
    </xdr:from>
    <xdr:ext cx="196215" cy="0"/>
    <xdr:sp macro="" textlink="">
      <xdr:nvSpPr>
        <xdr:cNvPr id="15" name="Text Box 87">
          <a:extLst>
            <a:ext uri="{FF2B5EF4-FFF2-40B4-BE49-F238E27FC236}">
              <a16:creationId xmlns:a16="http://schemas.microsoft.com/office/drawing/2014/main" id="{04954B42-D824-49C3-80D4-6612A106B4B0}"/>
            </a:ext>
          </a:extLst>
        </xdr:cNvPr>
        <xdr:cNvSpPr txBox="1">
          <a:spLocks noChangeArrowheads="1"/>
        </xdr:cNvSpPr>
      </xdr:nvSpPr>
      <xdr:spPr bwMode="auto">
        <a:xfrm>
          <a:off x="3771900" y="209740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132</xdr:row>
      <xdr:rowOff>142875</xdr:rowOff>
    </xdr:from>
    <xdr:ext cx="196215" cy="0"/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D6B68432-6A4E-471E-BFAF-BC115E4A22C5}"/>
            </a:ext>
          </a:extLst>
        </xdr:cNvPr>
        <xdr:cNvSpPr txBox="1">
          <a:spLocks noChangeArrowheads="1"/>
        </xdr:cNvSpPr>
      </xdr:nvSpPr>
      <xdr:spPr bwMode="auto">
        <a:xfrm>
          <a:off x="12192000" y="215265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130</xdr:row>
      <xdr:rowOff>142875</xdr:rowOff>
    </xdr:from>
    <xdr:ext cx="196215" cy="0"/>
    <xdr:sp macro="" textlink="">
      <xdr:nvSpPr>
        <xdr:cNvPr id="19" name="Text Box 87">
          <a:extLst>
            <a:ext uri="{FF2B5EF4-FFF2-40B4-BE49-F238E27FC236}">
              <a16:creationId xmlns:a16="http://schemas.microsoft.com/office/drawing/2014/main" id="{7E372940-8E80-4BA3-8A37-69ABD67005ED}"/>
            </a:ext>
          </a:extLst>
        </xdr:cNvPr>
        <xdr:cNvSpPr txBox="1">
          <a:spLocks noChangeArrowheads="1"/>
        </xdr:cNvSpPr>
      </xdr:nvSpPr>
      <xdr:spPr bwMode="auto">
        <a:xfrm>
          <a:off x="1714500" y="209740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130</xdr:row>
      <xdr:rowOff>142875</xdr:rowOff>
    </xdr:from>
    <xdr:ext cx="196215" cy="0"/>
    <xdr:sp macro="" textlink="">
      <xdr:nvSpPr>
        <xdr:cNvPr id="38" name="Text Box 82">
          <a:extLst>
            <a:ext uri="{FF2B5EF4-FFF2-40B4-BE49-F238E27FC236}">
              <a16:creationId xmlns:a16="http://schemas.microsoft.com/office/drawing/2014/main" id="{08FE4F11-E064-4563-BBB7-F7C1D7D7AA41}"/>
            </a:ext>
          </a:extLst>
        </xdr:cNvPr>
        <xdr:cNvSpPr txBox="1">
          <a:spLocks noChangeArrowheads="1"/>
        </xdr:cNvSpPr>
      </xdr:nvSpPr>
      <xdr:spPr bwMode="auto">
        <a:xfrm>
          <a:off x="3771900" y="209740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214604</xdr:colOff>
      <xdr:row>130</xdr:row>
      <xdr:rowOff>127000</xdr:rowOff>
    </xdr:from>
    <xdr:ext cx="377539" cy="65"/>
    <xdr:sp macro="" textlink="">
      <xdr:nvSpPr>
        <xdr:cNvPr id="39" name="Text Box 84">
          <a:extLst>
            <a:ext uri="{FF2B5EF4-FFF2-40B4-BE49-F238E27FC236}">
              <a16:creationId xmlns:a16="http://schemas.microsoft.com/office/drawing/2014/main" id="{A960DB1F-911E-4DF9-A475-F23E8A3A19E1}"/>
            </a:ext>
          </a:extLst>
        </xdr:cNvPr>
        <xdr:cNvSpPr txBox="1">
          <a:spLocks noChangeArrowheads="1"/>
        </xdr:cNvSpPr>
      </xdr:nvSpPr>
      <xdr:spPr bwMode="auto">
        <a:xfrm>
          <a:off x="5100929" y="209581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28</xdr:col>
      <xdr:colOff>171450</xdr:colOff>
      <xdr:row>130</xdr:row>
      <xdr:rowOff>142875</xdr:rowOff>
    </xdr:from>
    <xdr:ext cx="196215" cy="0"/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F90B01D5-8215-42ED-8AFE-657ED42E8728}"/>
            </a:ext>
          </a:extLst>
        </xdr:cNvPr>
        <xdr:cNvSpPr txBox="1">
          <a:spLocks noChangeArrowheads="1"/>
        </xdr:cNvSpPr>
      </xdr:nvSpPr>
      <xdr:spPr bwMode="auto">
        <a:xfrm>
          <a:off x="7372350" y="209740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153</xdr:row>
      <xdr:rowOff>0</xdr:rowOff>
    </xdr:from>
    <xdr:ext cx="377539" cy="65"/>
    <xdr:sp macro="" textlink="">
      <xdr:nvSpPr>
        <xdr:cNvPr id="16" name="Text Box 79">
          <a:extLst>
            <a:ext uri="{FF2B5EF4-FFF2-40B4-BE49-F238E27FC236}">
              <a16:creationId xmlns:a16="http://schemas.microsoft.com/office/drawing/2014/main" id="{DA44CDCD-8E1A-43E1-BDA5-0631E2A4BFF9}"/>
            </a:ext>
          </a:extLst>
        </xdr:cNvPr>
        <xdr:cNvSpPr txBox="1">
          <a:spLocks noChangeArrowheads="1"/>
        </xdr:cNvSpPr>
      </xdr:nvSpPr>
      <xdr:spPr bwMode="auto">
        <a:xfrm>
          <a:off x="2529179" y="191928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20</xdr:col>
      <xdr:colOff>171450</xdr:colOff>
      <xdr:row>153</xdr:row>
      <xdr:rowOff>0</xdr:rowOff>
    </xdr:from>
    <xdr:ext cx="196215" cy="12481"/>
    <xdr:sp macro="" textlink="">
      <xdr:nvSpPr>
        <xdr:cNvPr id="18" name="Text Box 80">
          <a:extLst>
            <a:ext uri="{FF2B5EF4-FFF2-40B4-BE49-F238E27FC236}">
              <a16:creationId xmlns:a16="http://schemas.microsoft.com/office/drawing/2014/main" id="{013FBB36-ED0D-48F0-87D4-476F921CC49A}"/>
            </a:ext>
          </a:extLst>
        </xdr:cNvPr>
        <xdr:cNvSpPr txBox="1">
          <a:spLocks noChangeArrowheads="1"/>
        </xdr:cNvSpPr>
      </xdr:nvSpPr>
      <xdr:spPr bwMode="auto">
        <a:xfrm>
          <a:off x="5314950" y="19192875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153</xdr:row>
      <xdr:rowOff>0</xdr:rowOff>
    </xdr:from>
    <xdr:ext cx="196215" cy="12481"/>
    <xdr:sp macro="" textlink="">
      <xdr:nvSpPr>
        <xdr:cNvPr id="20" name="Text Box 81">
          <a:extLst>
            <a:ext uri="{FF2B5EF4-FFF2-40B4-BE49-F238E27FC236}">
              <a16:creationId xmlns:a16="http://schemas.microsoft.com/office/drawing/2014/main" id="{2F96ED97-572E-4961-BB3A-6A96DAF56FA6}"/>
            </a:ext>
          </a:extLst>
        </xdr:cNvPr>
        <xdr:cNvSpPr txBox="1">
          <a:spLocks noChangeArrowheads="1"/>
        </xdr:cNvSpPr>
      </xdr:nvSpPr>
      <xdr:spPr bwMode="auto">
        <a:xfrm>
          <a:off x="6343650" y="19192875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153</xdr:row>
      <xdr:rowOff>0</xdr:rowOff>
    </xdr:from>
    <xdr:ext cx="196215" cy="12481"/>
    <xdr:sp macro="" textlink="">
      <xdr:nvSpPr>
        <xdr:cNvPr id="40" name="Text Box 82">
          <a:extLst>
            <a:ext uri="{FF2B5EF4-FFF2-40B4-BE49-F238E27FC236}">
              <a16:creationId xmlns:a16="http://schemas.microsoft.com/office/drawing/2014/main" id="{F145E8A3-4DDF-4A24-BE42-A7A7E79B9482}"/>
            </a:ext>
          </a:extLst>
        </xdr:cNvPr>
        <xdr:cNvSpPr txBox="1">
          <a:spLocks noChangeArrowheads="1"/>
        </xdr:cNvSpPr>
      </xdr:nvSpPr>
      <xdr:spPr bwMode="auto">
        <a:xfrm>
          <a:off x="1714500" y="19192875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153</xdr:row>
      <xdr:rowOff>0</xdr:rowOff>
    </xdr:from>
    <xdr:ext cx="196215" cy="12481"/>
    <xdr:sp macro="" textlink="">
      <xdr:nvSpPr>
        <xdr:cNvPr id="41" name="Text Box 83">
          <a:extLst>
            <a:ext uri="{FF2B5EF4-FFF2-40B4-BE49-F238E27FC236}">
              <a16:creationId xmlns:a16="http://schemas.microsoft.com/office/drawing/2014/main" id="{64A4D8EF-CE47-4E5C-B004-9CA93A5EBEF3}"/>
            </a:ext>
          </a:extLst>
        </xdr:cNvPr>
        <xdr:cNvSpPr txBox="1">
          <a:spLocks noChangeArrowheads="1"/>
        </xdr:cNvSpPr>
      </xdr:nvSpPr>
      <xdr:spPr bwMode="auto">
        <a:xfrm>
          <a:off x="685800" y="19192875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153</xdr:row>
      <xdr:rowOff>0</xdr:rowOff>
    </xdr:from>
    <xdr:ext cx="377539" cy="65"/>
    <xdr:sp macro="" textlink="">
      <xdr:nvSpPr>
        <xdr:cNvPr id="42" name="Text Box 84">
          <a:extLst>
            <a:ext uri="{FF2B5EF4-FFF2-40B4-BE49-F238E27FC236}">
              <a16:creationId xmlns:a16="http://schemas.microsoft.com/office/drawing/2014/main" id="{692A1729-0DB2-4F21-98CE-66A766920BC1}"/>
            </a:ext>
          </a:extLst>
        </xdr:cNvPr>
        <xdr:cNvSpPr txBox="1">
          <a:spLocks noChangeArrowheads="1"/>
        </xdr:cNvSpPr>
      </xdr:nvSpPr>
      <xdr:spPr bwMode="auto">
        <a:xfrm>
          <a:off x="7158329" y="191928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153</xdr:row>
      <xdr:rowOff>0</xdr:rowOff>
    </xdr:from>
    <xdr:ext cx="180975" cy="12481"/>
    <xdr:sp macro="" textlink="">
      <xdr:nvSpPr>
        <xdr:cNvPr id="43" name="Text Box 86">
          <a:extLst>
            <a:ext uri="{FF2B5EF4-FFF2-40B4-BE49-F238E27FC236}">
              <a16:creationId xmlns:a16="http://schemas.microsoft.com/office/drawing/2014/main" id="{3CAC3019-8268-43E1-86EC-2453ABF1E56D}"/>
            </a:ext>
          </a:extLst>
        </xdr:cNvPr>
        <xdr:cNvSpPr txBox="1">
          <a:spLocks noChangeArrowheads="1"/>
        </xdr:cNvSpPr>
      </xdr:nvSpPr>
      <xdr:spPr bwMode="auto">
        <a:xfrm>
          <a:off x="4305300" y="19192875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153</xdr:row>
      <xdr:rowOff>0</xdr:rowOff>
    </xdr:from>
    <xdr:ext cx="196215" cy="12481"/>
    <xdr:sp macro="" textlink="">
      <xdr:nvSpPr>
        <xdr:cNvPr id="45" name="Text Box 87">
          <a:extLst>
            <a:ext uri="{FF2B5EF4-FFF2-40B4-BE49-F238E27FC236}">
              <a16:creationId xmlns:a16="http://schemas.microsoft.com/office/drawing/2014/main" id="{3C585D0C-0E4C-463B-BD3D-EA9A2F1EB190}"/>
            </a:ext>
          </a:extLst>
        </xdr:cNvPr>
        <xdr:cNvSpPr txBox="1">
          <a:spLocks noChangeArrowheads="1"/>
        </xdr:cNvSpPr>
      </xdr:nvSpPr>
      <xdr:spPr bwMode="auto">
        <a:xfrm>
          <a:off x="3771900" y="19192875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153</xdr:row>
      <xdr:rowOff>0</xdr:rowOff>
    </xdr:from>
    <xdr:ext cx="377539" cy="65"/>
    <xdr:sp macro="" textlink="">
      <xdr:nvSpPr>
        <xdr:cNvPr id="46" name="Text Box 79">
          <a:extLst>
            <a:ext uri="{FF2B5EF4-FFF2-40B4-BE49-F238E27FC236}">
              <a16:creationId xmlns:a16="http://schemas.microsoft.com/office/drawing/2014/main" id="{1D941760-17ED-4686-9D6C-A1E134FFE7A7}"/>
            </a:ext>
          </a:extLst>
        </xdr:cNvPr>
        <xdr:cNvSpPr txBox="1">
          <a:spLocks noChangeArrowheads="1"/>
        </xdr:cNvSpPr>
      </xdr:nvSpPr>
      <xdr:spPr bwMode="auto">
        <a:xfrm>
          <a:off x="2529179" y="191928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20</xdr:col>
      <xdr:colOff>171450</xdr:colOff>
      <xdr:row>153</xdr:row>
      <xdr:rowOff>0</xdr:rowOff>
    </xdr:from>
    <xdr:ext cx="188858" cy="0"/>
    <xdr:sp macro="" textlink="">
      <xdr:nvSpPr>
        <xdr:cNvPr id="47" name="Text Box 80">
          <a:extLst>
            <a:ext uri="{FF2B5EF4-FFF2-40B4-BE49-F238E27FC236}">
              <a16:creationId xmlns:a16="http://schemas.microsoft.com/office/drawing/2014/main" id="{7108B66F-5CA9-415D-AA5A-9355128B6392}"/>
            </a:ext>
          </a:extLst>
        </xdr:cNvPr>
        <xdr:cNvSpPr txBox="1">
          <a:spLocks noChangeArrowheads="1"/>
        </xdr:cNvSpPr>
      </xdr:nvSpPr>
      <xdr:spPr bwMode="auto">
        <a:xfrm>
          <a:off x="5314950" y="191928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153</xdr:row>
      <xdr:rowOff>0</xdr:rowOff>
    </xdr:from>
    <xdr:ext cx="188858" cy="0"/>
    <xdr:sp macro="" textlink="">
      <xdr:nvSpPr>
        <xdr:cNvPr id="48" name="Text Box 81">
          <a:extLst>
            <a:ext uri="{FF2B5EF4-FFF2-40B4-BE49-F238E27FC236}">
              <a16:creationId xmlns:a16="http://schemas.microsoft.com/office/drawing/2014/main" id="{30A8DF16-EA41-483D-835F-653C470FA19A}"/>
            </a:ext>
          </a:extLst>
        </xdr:cNvPr>
        <xdr:cNvSpPr txBox="1">
          <a:spLocks noChangeArrowheads="1"/>
        </xdr:cNvSpPr>
      </xdr:nvSpPr>
      <xdr:spPr bwMode="auto">
        <a:xfrm>
          <a:off x="6343650" y="191928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153</xdr:row>
      <xdr:rowOff>0</xdr:rowOff>
    </xdr:from>
    <xdr:ext cx="188857" cy="0"/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2B18F702-87A9-4114-AAB4-E937631A898D}"/>
            </a:ext>
          </a:extLst>
        </xdr:cNvPr>
        <xdr:cNvSpPr txBox="1">
          <a:spLocks noChangeArrowheads="1"/>
        </xdr:cNvSpPr>
      </xdr:nvSpPr>
      <xdr:spPr bwMode="auto">
        <a:xfrm>
          <a:off x="1714500" y="191928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153</xdr:row>
      <xdr:rowOff>0</xdr:rowOff>
    </xdr:from>
    <xdr:ext cx="188857" cy="0"/>
    <xdr:sp macro="" textlink="">
      <xdr:nvSpPr>
        <xdr:cNvPr id="50" name="Text Box 83">
          <a:extLst>
            <a:ext uri="{FF2B5EF4-FFF2-40B4-BE49-F238E27FC236}">
              <a16:creationId xmlns:a16="http://schemas.microsoft.com/office/drawing/2014/main" id="{C3453717-2C48-49EB-8E7D-43FD4DCC3FF3}"/>
            </a:ext>
          </a:extLst>
        </xdr:cNvPr>
        <xdr:cNvSpPr txBox="1">
          <a:spLocks noChangeArrowheads="1"/>
        </xdr:cNvSpPr>
      </xdr:nvSpPr>
      <xdr:spPr bwMode="auto">
        <a:xfrm>
          <a:off x="685800" y="191928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153</xdr:row>
      <xdr:rowOff>0</xdr:rowOff>
    </xdr:from>
    <xdr:ext cx="377539" cy="65"/>
    <xdr:sp macro="" textlink="">
      <xdr:nvSpPr>
        <xdr:cNvPr id="51" name="Text Box 84">
          <a:extLst>
            <a:ext uri="{FF2B5EF4-FFF2-40B4-BE49-F238E27FC236}">
              <a16:creationId xmlns:a16="http://schemas.microsoft.com/office/drawing/2014/main" id="{8E080C2D-6BEA-4DED-831A-E8B1EFF14598}"/>
            </a:ext>
          </a:extLst>
        </xdr:cNvPr>
        <xdr:cNvSpPr txBox="1">
          <a:spLocks noChangeArrowheads="1"/>
        </xdr:cNvSpPr>
      </xdr:nvSpPr>
      <xdr:spPr bwMode="auto">
        <a:xfrm>
          <a:off x="7158329" y="191928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153</xdr:row>
      <xdr:rowOff>0</xdr:rowOff>
    </xdr:from>
    <xdr:ext cx="179333" cy="0"/>
    <xdr:sp macro="" textlink="">
      <xdr:nvSpPr>
        <xdr:cNvPr id="52" name="Text Box 86">
          <a:extLst>
            <a:ext uri="{FF2B5EF4-FFF2-40B4-BE49-F238E27FC236}">
              <a16:creationId xmlns:a16="http://schemas.microsoft.com/office/drawing/2014/main" id="{0718C7DA-808C-4DA1-95BB-4C187D98B241}"/>
            </a:ext>
          </a:extLst>
        </xdr:cNvPr>
        <xdr:cNvSpPr txBox="1">
          <a:spLocks noChangeArrowheads="1"/>
        </xdr:cNvSpPr>
      </xdr:nvSpPr>
      <xdr:spPr bwMode="auto">
        <a:xfrm>
          <a:off x="4305300" y="19192875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153</xdr:row>
      <xdr:rowOff>0</xdr:rowOff>
    </xdr:from>
    <xdr:ext cx="188857" cy="0"/>
    <xdr:sp macro="" textlink="">
      <xdr:nvSpPr>
        <xdr:cNvPr id="53" name="Text Box 87">
          <a:extLst>
            <a:ext uri="{FF2B5EF4-FFF2-40B4-BE49-F238E27FC236}">
              <a16:creationId xmlns:a16="http://schemas.microsoft.com/office/drawing/2014/main" id="{F0092597-2362-4722-8870-B70A96D6ED2A}"/>
            </a:ext>
          </a:extLst>
        </xdr:cNvPr>
        <xdr:cNvSpPr txBox="1">
          <a:spLocks noChangeArrowheads="1"/>
        </xdr:cNvSpPr>
      </xdr:nvSpPr>
      <xdr:spPr bwMode="auto">
        <a:xfrm>
          <a:off x="3771900" y="191928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153</xdr:row>
      <xdr:rowOff>0</xdr:rowOff>
    </xdr:from>
    <xdr:ext cx="196215" cy="0"/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3BB1CF2B-4B12-484A-B8C7-0E484FAFC90E}"/>
            </a:ext>
          </a:extLst>
        </xdr:cNvPr>
        <xdr:cNvSpPr txBox="1">
          <a:spLocks noChangeArrowheads="1"/>
        </xdr:cNvSpPr>
      </xdr:nvSpPr>
      <xdr:spPr bwMode="auto">
        <a:xfrm>
          <a:off x="12192000" y="19192875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163</xdr:row>
      <xdr:rowOff>0</xdr:rowOff>
    </xdr:from>
    <xdr:ext cx="196215" cy="0"/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E710DDDC-BF37-4328-94DD-BDF5C7F4588D}"/>
            </a:ext>
          </a:extLst>
        </xdr:cNvPr>
        <xdr:cNvSpPr txBox="1">
          <a:spLocks noChangeArrowheads="1"/>
        </xdr:cNvSpPr>
      </xdr:nvSpPr>
      <xdr:spPr bwMode="auto">
        <a:xfrm>
          <a:off x="1714500" y="23345775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163</xdr:row>
      <xdr:rowOff>0</xdr:rowOff>
    </xdr:from>
    <xdr:ext cx="196215" cy="0"/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E5271ADE-28E9-47EC-AF92-71716E7A6036}"/>
            </a:ext>
          </a:extLst>
        </xdr:cNvPr>
        <xdr:cNvSpPr txBox="1">
          <a:spLocks noChangeArrowheads="1"/>
        </xdr:cNvSpPr>
      </xdr:nvSpPr>
      <xdr:spPr bwMode="auto">
        <a:xfrm>
          <a:off x="12192000" y="23898225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214604</xdr:colOff>
      <xdr:row>163</xdr:row>
      <xdr:rowOff>0</xdr:rowOff>
    </xdr:from>
    <xdr:ext cx="377539" cy="65"/>
    <xdr:sp macro="" textlink="">
      <xdr:nvSpPr>
        <xdr:cNvPr id="61" name="Text Box 84">
          <a:extLst>
            <a:ext uri="{FF2B5EF4-FFF2-40B4-BE49-F238E27FC236}">
              <a16:creationId xmlns:a16="http://schemas.microsoft.com/office/drawing/2014/main" id="{D1D8F02C-C798-46F6-9E10-506701D2C1CE}"/>
            </a:ext>
          </a:extLst>
        </xdr:cNvPr>
        <xdr:cNvSpPr txBox="1">
          <a:spLocks noChangeArrowheads="1"/>
        </xdr:cNvSpPr>
      </xdr:nvSpPr>
      <xdr:spPr bwMode="auto">
        <a:xfrm>
          <a:off x="5100929" y="2332990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36C4-1632-4D01-A944-5A1E3A0C91EB}">
  <sheetPr>
    <pageSetUpPr autoPageBreaks="0" fitToPage="1"/>
  </sheetPr>
  <dimension ref="A1:BW176"/>
  <sheetViews>
    <sheetView tabSelected="1" view="pageBreakPreview" zoomScaleNormal="100" zoomScaleSheetLayoutView="100" workbookViewId="0">
      <selection activeCell="AF37" sqref="AF37"/>
    </sheetView>
  </sheetViews>
  <sheetFormatPr defaultColWidth="3.375" defaultRowHeight="13.5" x14ac:dyDescent="0.15"/>
  <cols>
    <col min="1" max="42" width="3.375" style="26"/>
    <col min="43" max="43" width="12.625" style="26" bestFit="1" customWidth="1"/>
    <col min="44" max="16384" width="3.375" style="26"/>
  </cols>
  <sheetData>
    <row r="1" spans="1:36" s="21" customFormat="1" ht="27.95" customHeight="1" x14ac:dyDescent="0.15">
      <c r="A1" s="223" t="s">
        <v>136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</row>
    <row r="2" spans="1:36" s="21" customFormat="1" ht="27.95" customHeight="1" x14ac:dyDescent="0.15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s="21" customFormat="1" ht="15" customHeight="1" x14ac:dyDescent="0.15">
      <c r="A3" s="21" t="s">
        <v>94</v>
      </c>
      <c r="B3" s="33" t="s">
        <v>95</v>
      </c>
    </row>
    <row r="4" spans="1:36" s="21" customFormat="1" ht="15" customHeight="1" x14ac:dyDescent="0.15">
      <c r="B4" s="21" t="s">
        <v>96</v>
      </c>
      <c r="E4" s="21" t="s">
        <v>97</v>
      </c>
    </row>
    <row r="5" spans="1:36" s="21" customFormat="1" ht="15" customHeight="1" x14ac:dyDescent="0.15">
      <c r="B5" s="21" t="s">
        <v>98</v>
      </c>
      <c r="E5" s="21" t="s">
        <v>117</v>
      </c>
    </row>
    <row r="6" spans="1:36" s="21" customFormat="1" ht="15" customHeight="1" x14ac:dyDescent="0.15">
      <c r="B6" s="21" t="s">
        <v>99</v>
      </c>
      <c r="E6" s="21" t="s">
        <v>150</v>
      </c>
    </row>
    <row r="7" spans="1:36" s="21" customFormat="1" ht="15" customHeight="1" x14ac:dyDescent="0.15">
      <c r="B7" s="21" t="s">
        <v>100</v>
      </c>
      <c r="E7" s="21" t="s">
        <v>115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36" s="21" customFormat="1" ht="15" customHeight="1" x14ac:dyDescent="0.15">
      <c r="B8" s="21" t="s">
        <v>101</v>
      </c>
      <c r="E8" s="21" t="s">
        <v>102</v>
      </c>
    </row>
    <row r="9" spans="1:36" s="21" customFormat="1" ht="5.0999999999999996" customHeight="1" x14ac:dyDescent="0.15"/>
    <row r="10" spans="1:36" s="21" customFormat="1" ht="15" customHeight="1" x14ac:dyDescent="0.15">
      <c r="A10" s="21" t="s">
        <v>103</v>
      </c>
      <c r="B10" s="33" t="s">
        <v>104</v>
      </c>
    </row>
    <row r="11" spans="1:36" s="21" customFormat="1" ht="15" customHeight="1" x14ac:dyDescent="0.15">
      <c r="B11" s="21" t="s">
        <v>105</v>
      </c>
    </row>
    <row r="12" spans="1:36" s="21" customFormat="1" ht="15" customHeight="1" x14ac:dyDescent="0.15">
      <c r="B12" s="21" t="s">
        <v>197</v>
      </c>
    </row>
    <row r="13" spans="1:36" s="21" customFormat="1" ht="15" customHeight="1" x14ac:dyDescent="0.15">
      <c r="B13" s="21" t="s">
        <v>121</v>
      </c>
    </row>
    <row r="14" spans="1:36" s="21" customFormat="1" ht="15" customHeight="1" x14ac:dyDescent="0.15">
      <c r="B14" s="21" t="s">
        <v>106</v>
      </c>
    </row>
    <row r="15" spans="1:36" s="21" customFormat="1" ht="15" customHeight="1" x14ac:dyDescent="0.15">
      <c r="B15" s="21" t="s">
        <v>107</v>
      </c>
    </row>
    <row r="16" spans="1:36" s="21" customFormat="1" ht="15" customHeight="1" x14ac:dyDescent="0.15">
      <c r="B16" s="21" t="s">
        <v>141</v>
      </c>
    </row>
    <row r="17" spans="1:53" s="21" customFormat="1" ht="15" customHeight="1" x14ac:dyDescent="0.15">
      <c r="B17" s="21" t="s">
        <v>116</v>
      </c>
    </row>
    <row r="18" spans="1:53" s="21" customFormat="1" ht="15" customHeight="1" x14ac:dyDescent="0.15">
      <c r="B18" s="21" t="s">
        <v>108</v>
      </c>
    </row>
    <row r="19" spans="1:53" s="21" customFormat="1" ht="15" customHeight="1" x14ac:dyDescent="0.15">
      <c r="B19" s="21" t="s">
        <v>109</v>
      </c>
    </row>
    <row r="20" spans="1:53" s="21" customFormat="1" ht="15" customHeight="1" x14ac:dyDescent="0.15">
      <c r="B20" s="21" t="s">
        <v>110</v>
      </c>
    </row>
    <row r="21" spans="1:53" s="21" customFormat="1" ht="15" customHeight="1" x14ac:dyDescent="0.15">
      <c r="B21" s="21" t="s">
        <v>111</v>
      </c>
    </row>
    <row r="22" spans="1:53" s="21" customFormat="1" ht="15" customHeight="1" x14ac:dyDescent="0.15">
      <c r="B22" s="21" t="s">
        <v>127</v>
      </c>
    </row>
    <row r="23" spans="1:53" s="21" customFormat="1" ht="15" customHeight="1" x14ac:dyDescent="0.15"/>
    <row r="24" spans="1:53" ht="12" customHeight="1" x14ac:dyDescent="0.15"/>
    <row r="25" spans="1:53" x14ac:dyDescent="0.15">
      <c r="A25" s="1" t="s">
        <v>10</v>
      </c>
      <c r="B25" s="1"/>
    </row>
    <row r="26" spans="1:53" ht="6.75" customHeight="1" x14ac:dyDescent="0.15">
      <c r="B26" s="1"/>
    </row>
    <row r="27" spans="1:53" s="18" customFormat="1" x14ac:dyDescent="0.15">
      <c r="C27" s="225" t="s">
        <v>17</v>
      </c>
      <c r="D27" s="166"/>
      <c r="E27" s="166"/>
      <c r="F27" s="166"/>
      <c r="G27" s="166"/>
      <c r="I27" s="225" t="s">
        <v>18</v>
      </c>
      <c r="J27" s="166"/>
      <c r="K27" s="166"/>
      <c r="L27" s="166"/>
      <c r="M27" s="166"/>
      <c r="O27" s="225" t="s">
        <v>19</v>
      </c>
      <c r="P27" s="166"/>
      <c r="Q27" s="166"/>
      <c r="R27" s="166"/>
      <c r="S27" s="166"/>
      <c r="U27" s="225" t="s">
        <v>112</v>
      </c>
      <c r="V27" s="166"/>
      <c r="W27" s="166"/>
      <c r="X27" s="166"/>
      <c r="Y27" s="166"/>
      <c r="AA27" s="137"/>
      <c r="AB27" s="166"/>
      <c r="AC27" s="166"/>
      <c r="AD27" s="166"/>
      <c r="AE27" s="166"/>
    </row>
    <row r="28" spans="1:53" ht="6.75" customHeight="1" x14ac:dyDescent="0.15"/>
    <row r="29" spans="1:53" x14ac:dyDescent="0.15">
      <c r="C29" s="34" t="s">
        <v>13</v>
      </c>
      <c r="D29" s="221" t="s">
        <v>167</v>
      </c>
      <c r="E29" s="222"/>
      <c r="F29" s="222"/>
      <c r="G29" s="222"/>
      <c r="I29" s="48" t="s">
        <v>8</v>
      </c>
      <c r="J29" s="226" t="s">
        <v>198</v>
      </c>
      <c r="K29" s="226"/>
      <c r="L29" s="226"/>
      <c r="M29" s="226"/>
      <c r="O29" s="34" t="s">
        <v>21</v>
      </c>
      <c r="P29" s="221" t="s">
        <v>173</v>
      </c>
      <c r="Q29" s="221"/>
      <c r="R29" s="221"/>
      <c r="S29" s="221"/>
      <c r="U29" s="34" t="s">
        <v>137</v>
      </c>
      <c r="V29" s="221" t="s">
        <v>176</v>
      </c>
      <c r="W29" s="221"/>
      <c r="X29" s="221"/>
      <c r="Y29" s="221"/>
      <c r="AB29" s="127"/>
      <c r="AC29" s="127"/>
      <c r="AD29" s="127"/>
      <c r="AE29" s="127"/>
      <c r="AQ29" s="26" t="str">
        <f>O29&amp;P29</f>
        <v>⑧北部SC</v>
      </c>
      <c r="BA29" s="26" t="str">
        <f>U29&amp;V29</f>
        <v>⑪ホークス</v>
      </c>
    </row>
    <row r="30" spans="1:53" x14ac:dyDescent="0.15">
      <c r="C30" s="34" t="s">
        <v>20</v>
      </c>
      <c r="D30" s="221" t="s">
        <v>168</v>
      </c>
      <c r="E30" s="222"/>
      <c r="F30" s="222"/>
      <c r="G30" s="222"/>
      <c r="I30" s="34" t="s">
        <v>9</v>
      </c>
      <c r="J30" s="221" t="s">
        <v>171</v>
      </c>
      <c r="K30" s="221"/>
      <c r="L30" s="221"/>
      <c r="M30" s="221"/>
      <c r="O30" s="34" t="s">
        <v>14</v>
      </c>
      <c r="P30" s="221" t="s">
        <v>174</v>
      </c>
      <c r="Q30" s="221"/>
      <c r="R30" s="221"/>
      <c r="S30" s="221"/>
      <c r="U30" s="34" t="s">
        <v>138</v>
      </c>
      <c r="V30" s="221" t="s">
        <v>177</v>
      </c>
      <c r="W30" s="221"/>
      <c r="X30" s="221"/>
      <c r="Y30" s="221"/>
      <c r="AB30" s="127"/>
      <c r="AC30" s="127"/>
      <c r="AD30" s="127"/>
      <c r="AE30" s="127"/>
      <c r="AQ30" s="179" t="str">
        <f>O30&amp;P30</f>
        <v>⑨南陽FC</v>
      </c>
      <c r="AR30" s="180"/>
      <c r="AS30" s="180"/>
      <c r="AT30" s="181"/>
      <c r="AU30" s="45"/>
      <c r="AV30" s="180"/>
      <c r="AW30" s="180"/>
      <c r="AX30" s="180"/>
      <c r="AY30" s="181"/>
      <c r="BA30" s="26" t="str">
        <f>U30&amp;V30</f>
        <v>⑫アルカディア</v>
      </c>
    </row>
    <row r="31" spans="1:53" x14ac:dyDescent="0.15">
      <c r="C31" s="34" t="s">
        <v>7</v>
      </c>
      <c r="D31" s="221" t="s">
        <v>169</v>
      </c>
      <c r="E31" s="222"/>
      <c r="F31" s="222"/>
      <c r="G31" s="222"/>
      <c r="I31" s="34" t="s">
        <v>6</v>
      </c>
      <c r="J31" s="221" t="s">
        <v>172</v>
      </c>
      <c r="K31" s="221"/>
      <c r="L31" s="221"/>
      <c r="M31" s="221"/>
      <c r="O31" s="34" t="s">
        <v>22</v>
      </c>
      <c r="P31" s="221" t="s">
        <v>175</v>
      </c>
      <c r="Q31" s="221"/>
      <c r="R31" s="221"/>
      <c r="S31" s="221"/>
      <c r="U31" s="34" t="s">
        <v>139</v>
      </c>
      <c r="V31" s="221" t="s">
        <v>178</v>
      </c>
      <c r="W31" s="221"/>
      <c r="X31" s="221"/>
      <c r="Y31" s="221"/>
      <c r="AB31" s="127"/>
      <c r="AC31" s="127"/>
      <c r="AD31" s="127"/>
      <c r="AE31" s="127"/>
      <c r="AQ31" s="26" t="str">
        <f>O31&amp;P31</f>
        <v>⑩エストレーラ</v>
      </c>
      <c r="BA31" s="26" t="str">
        <f>U31&amp;V31</f>
        <v>⑬グラッソ</v>
      </c>
    </row>
    <row r="32" spans="1:53" x14ac:dyDescent="0.15">
      <c r="C32" s="34" t="s">
        <v>23</v>
      </c>
      <c r="D32" s="221" t="s">
        <v>170</v>
      </c>
      <c r="E32" s="222"/>
      <c r="F32" s="222"/>
      <c r="G32" s="222"/>
      <c r="I32" s="34"/>
      <c r="J32" s="221" t="s">
        <v>196</v>
      </c>
      <c r="K32" s="221"/>
      <c r="L32" s="221"/>
      <c r="M32" s="221"/>
      <c r="O32" s="34"/>
      <c r="P32" s="221" t="s">
        <v>196</v>
      </c>
      <c r="Q32" s="221"/>
      <c r="R32" s="221"/>
      <c r="S32" s="221"/>
      <c r="U32" s="34"/>
      <c r="V32" s="221" t="s">
        <v>196</v>
      </c>
      <c r="W32" s="221"/>
      <c r="X32" s="221"/>
      <c r="Y32" s="221"/>
    </row>
    <row r="33" spans="1:62" ht="6" customHeight="1" x14ac:dyDescent="0.15">
      <c r="V33" s="3"/>
    </row>
    <row r="34" spans="1:62" x14ac:dyDescent="0.15">
      <c r="A34" s="1" t="s">
        <v>0</v>
      </c>
      <c r="V34" s="3"/>
    </row>
    <row r="35" spans="1:62" ht="6.95" customHeight="1" thickBot="1" x14ac:dyDescent="0.2">
      <c r="V35" s="3"/>
    </row>
    <row r="36" spans="1:62" ht="17.100000000000001" customHeight="1" x14ac:dyDescent="0.15">
      <c r="B36" s="152"/>
      <c r="C36" s="153"/>
      <c r="D36" s="153"/>
      <c r="E36" s="154" t="s">
        <v>1</v>
      </c>
      <c r="F36" s="155"/>
      <c r="G36" s="156"/>
      <c r="H36" s="157" t="s">
        <v>163</v>
      </c>
      <c r="I36" s="158"/>
      <c r="J36" s="158"/>
      <c r="K36" s="158"/>
      <c r="L36" s="158"/>
      <c r="M36" s="158"/>
      <c r="N36" s="158"/>
      <c r="O36" s="158"/>
      <c r="P36" s="158"/>
      <c r="Q36" s="158"/>
      <c r="R36" s="159"/>
      <c r="S36" s="158" t="s">
        <v>164</v>
      </c>
      <c r="T36" s="158"/>
      <c r="U36" s="158"/>
      <c r="V36" s="158"/>
      <c r="W36" s="158"/>
      <c r="X36" s="158"/>
      <c r="Y36" s="158"/>
      <c r="Z36" s="158"/>
      <c r="AA36" s="158"/>
      <c r="AB36" s="158"/>
      <c r="AC36" s="159"/>
    </row>
    <row r="37" spans="1:62" ht="17.100000000000001" customHeight="1" x14ac:dyDescent="0.15">
      <c r="B37" s="150" t="s">
        <v>15</v>
      </c>
      <c r="C37" s="151"/>
      <c r="D37" s="151"/>
      <c r="E37" s="115" t="s">
        <v>5</v>
      </c>
      <c r="F37" s="120"/>
      <c r="G37" s="106"/>
      <c r="H37" s="160" t="s">
        <v>63</v>
      </c>
      <c r="I37" s="94"/>
      <c r="J37" s="94"/>
      <c r="K37" s="94"/>
      <c r="L37" s="94"/>
      <c r="M37" s="94"/>
      <c r="N37" s="94"/>
      <c r="O37" s="94"/>
      <c r="P37" s="95"/>
      <c r="Q37" s="93" t="s">
        <v>24</v>
      </c>
      <c r="R37" s="109"/>
      <c r="S37" s="87" t="s">
        <v>63</v>
      </c>
      <c r="T37" s="87"/>
      <c r="U37" s="87"/>
      <c r="V37" s="87"/>
      <c r="W37" s="87"/>
      <c r="X37" s="87"/>
      <c r="Y37" s="87"/>
      <c r="Z37" s="87"/>
      <c r="AA37" s="88"/>
      <c r="AB37" s="93" t="s">
        <v>24</v>
      </c>
      <c r="AC37" s="109"/>
      <c r="AP37" s="46"/>
      <c r="AQ37" s="110" t="s">
        <v>183</v>
      </c>
      <c r="AR37" s="111"/>
      <c r="AS37" s="111"/>
      <c r="AT37" s="112"/>
      <c r="AU37" s="28" t="s">
        <v>113</v>
      </c>
      <c r="AV37" s="100" t="s">
        <v>184</v>
      </c>
      <c r="AW37" s="101"/>
      <c r="AX37" s="101"/>
      <c r="AY37" s="102"/>
      <c r="AZ37" s="35" t="s">
        <v>13</v>
      </c>
      <c r="BA37" s="36" t="s">
        <v>20</v>
      </c>
      <c r="BB37" s="110"/>
      <c r="BC37" s="111"/>
      <c r="BD37" s="111"/>
      <c r="BE37" s="112"/>
      <c r="BF37" s="28" t="s">
        <v>113</v>
      </c>
      <c r="BG37" s="115"/>
      <c r="BH37" s="115"/>
      <c r="BI37" s="115"/>
      <c r="BJ37" s="115"/>
    </row>
    <row r="38" spans="1:62" ht="17.100000000000001" customHeight="1" x14ac:dyDescent="0.15">
      <c r="B38" s="150" t="s">
        <v>16</v>
      </c>
      <c r="C38" s="151"/>
      <c r="D38" s="151"/>
      <c r="E38" s="116" t="s">
        <v>130</v>
      </c>
      <c r="F38" s="111"/>
      <c r="G38" s="111"/>
      <c r="H38" s="110" t="s">
        <v>199</v>
      </c>
      <c r="I38" s="111"/>
      <c r="J38" s="111"/>
      <c r="K38" s="112"/>
      <c r="L38" s="28" t="s">
        <v>113</v>
      </c>
      <c r="M38" s="100" t="s">
        <v>184</v>
      </c>
      <c r="N38" s="101"/>
      <c r="O38" s="101"/>
      <c r="P38" s="102"/>
      <c r="Q38" s="93" t="s">
        <v>192</v>
      </c>
      <c r="R38" s="109"/>
      <c r="S38" s="110" t="s">
        <v>193</v>
      </c>
      <c r="T38" s="111"/>
      <c r="U38" s="111"/>
      <c r="V38" s="112"/>
      <c r="W38" s="28"/>
      <c r="X38" s="110" t="s">
        <v>193</v>
      </c>
      <c r="Y38" s="111"/>
      <c r="Z38" s="111"/>
      <c r="AA38" s="112"/>
      <c r="AB38" s="35"/>
      <c r="AC38" s="36"/>
      <c r="AQ38" s="110" t="s">
        <v>179</v>
      </c>
      <c r="AR38" s="111"/>
      <c r="AS38" s="111"/>
      <c r="AT38" s="112"/>
      <c r="AU38" s="28" t="s">
        <v>113</v>
      </c>
      <c r="AV38" s="106" t="s">
        <v>180</v>
      </c>
      <c r="AW38" s="107"/>
      <c r="AX38" s="107"/>
      <c r="AY38" s="108"/>
      <c r="AZ38" s="35" t="s">
        <v>8</v>
      </c>
      <c r="BA38" s="36" t="s">
        <v>21</v>
      </c>
      <c r="BB38" s="113" t="s">
        <v>181</v>
      </c>
      <c r="BC38" s="113"/>
      <c r="BD38" s="113"/>
      <c r="BE38" s="114"/>
      <c r="BF38" s="28" t="s">
        <v>113</v>
      </c>
      <c r="BG38" s="107" t="s">
        <v>182</v>
      </c>
      <c r="BH38" s="107"/>
      <c r="BI38" s="107"/>
      <c r="BJ38" s="108"/>
    </row>
    <row r="39" spans="1:62" ht="17.100000000000001" customHeight="1" x14ac:dyDescent="0.15">
      <c r="B39" s="150" t="s">
        <v>2</v>
      </c>
      <c r="C39" s="151"/>
      <c r="D39" s="151"/>
      <c r="E39" s="116" t="s">
        <v>118</v>
      </c>
      <c r="F39" s="111"/>
      <c r="G39" s="111"/>
      <c r="H39" s="110" t="s">
        <v>179</v>
      </c>
      <c r="I39" s="111"/>
      <c r="J39" s="111"/>
      <c r="K39" s="112"/>
      <c r="L39" s="28" t="s">
        <v>113</v>
      </c>
      <c r="M39" s="106" t="s">
        <v>180</v>
      </c>
      <c r="N39" s="107"/>
      <c r="O39" s="107"/>
      <c r="P39" s="108"/>
      <c r="Q39" s="93" t="s">
        <v>192</v>
      </c>
      <c r="R39" s="109"/>
      <c r="S39" s="113" t="s">
        <v>181</v>
      </c>
      <c r="T39" s="113"/>
      <c r="U39" s="113"/>
      <c r="V39" s="114"/>
      <c r="W39" s="28" t="s">
        <v>113</v>
      </c>
      <c r="X39" s="107" t="s">
        <v>200</v>
      </c>
      <c r="Y39" s="107"/>
      <c r="Z39" s="107"/>
      <c r="AA39" s="108"/>
      <c r="AB39" s="93" t="s">
        <v>192</v>
      </c>
      <c r="AC39" s="109"/>
      <c r="AN39" s="46"/>
      <c r="AO39" s="46"/>
      <c r="AQ39" s="110" t="s">
        <v>183</v>
      </c>
      <c r="AR39" s="111"/>
      <c r="AS39" s="111"/>
      <c r="AT39" s="112"/>
      <c r="AU39" s="59" t="s">
        <v>113</v>
      </c>
      <c r="AV39" s="116" t="s">
        <v>185</v>
      </c>
      <c r="AW39" s="111"/>
      <c r="AX39" s="111"/>
      <c r="AY39" s="112"/>
      <c r="AZ39" s="35" t="s">
        <v>13</v>
      </c>
      <c r="BA39" s="36" t="s">
        <v>7</v>
      </c>
      <c r="BB39" s="106"/>
      <c r="BC39" s="107"/>
      <c r="BD39" s="107"/>
      <c r="BE39" s="108"/>
      <c r="BF39" s="28" t="s">
        <v>113</v>
      </c>
      <c r="BG39" s="115" t="s">
        <v>21</v>
      </c>
      <c r="BH39" s="115"/>
      <c r="BI39" s="115"/>
      <c r="BJ39" s="115"/>
    </row>
    <row r="40" spans="1:62" ht="17.100000000000001" customHeight="1" x14ac:dyDescent="0.15">
      <c r="B40" s="150" t="s">
        <v>3</v>
      </c>
      <c r="C40" s="151"/>
      <c r="D40" s="151"/>
      <c r="E40" s="116" t="s">
        <v>131</v>
      </c>
      <c r="F40" s="111"/>
      <c r="G40" s="111"/>
      <c r="H40" s="110" t="s">
        <v>199</v>
      </c>
      <c r="I40" s="111"/>
      <c r="J40" s="111"/>
      <c r="K40" s="112"/>
      <c r="L40" s="59" t="s">
        <v>113</v>
      </c>
      <c r="M40" s="116" t="s">
        <v>185</v>
      </c>
      <c r="N40" s="111"/>
      <c r="O40" s="111"/>
      <c r="P40" s="112"/>
      <c r="Q40" s="93" t="s">
        <v>192</v>
      </c>
      <c r="R40" s="109"/>
      <c r="S40" s="110" t="s">
        <v>193</v>
      </c>
      <c r="T40" s="111"/>
      <c r="U40" s="111"/>
      <c r="V40" s="112"/>
      <c r="W40" s="28" t="s">
        <v>113</v>
      </c>
      <c r="X40" s="110" t="s">
        <v>193</v>
      </c>
      <c r="Y40" s="111"/>
      <c r="Z40" s="111"/>
      <c r="AA40" s="112"/>
      <c r="AB40" s="35"/>
      <c r="AC40" s="36"/>
      <c r="AN40" s="46"/>
      <c r="AO40" s="46"/>
      <c r="AP40" s="46"/>
      <c r="AQ40" s="110" t="s">
        <v>179</v>
      </c>
      <c r="AR40" s="111"/>
      <c r="AS40" s="111"/>
      <c r="AT40" s="112"/>
      <c r="AU40" s="28" t="s">
        <v>113</v>
      </c>
      <c r="AV40" s="113" t="s">
        <v>181</v>
      </c>
      <c r="AW40" s="113"/>
      <c r="AX40" s="113"/>
      <c r="AY40" s="114"/>
      <c r="AZ40" s="35" t="s">
        <v>8</v>
      </c>
      <c r="BA40" s="36" t="s">
        <v>9</v>
      </c>
      <c r="BB40" s="106" t="s">
        <v>180</v>
      </c>
      <c r="BC40" s="107"/>
      <c r="BD40" s="107"/>
      <c r="BE40" s="108"/>
      <c r="BF40" s="28" t="s">
        <v>113</v>
      </c>
      <c r="BG40" s="107" t="s">
        <v>182</v>
      </c>
      <c r="BH40" s="107"/>
      <c r="BI40" s="107"/>
      <c r="BJ40" s="108"/>
    </row>
    <row r="41" spans="1:62" ht="17.100000000000001" customHeight="1" thickBot="1" x14ac:dyDescent="0.2">
      <c r="B41" s="150" t="s">
        <v>11</v>
      </c>
      <c r="C41" s="151"/>
      <c r="D41" s="151"/>
      <c r="E41" s="116" t="s">
        <v>132</v>
      </c>
      <c r="F41" s="111"/>
      <c r="G41" s="111"/>
      <c r="H41" s="110" t="s">
        <v>179</v>
      </c>
      <c r="I41" s="111"/>
      <c r="J41" s="111"/>
      <c r="K41" s="112"/>
      <c r="L41" s="28" t="s">
        <v>113</v>
      </c>
      <c r="M41" s="113" t="s">
        <v>181</v>
      </c>
      <c r="N41" s="113"/>
      <c r="O41" s="113"/>
      <c r="P41" s="114"/>
      <c r="Q41" s="93" t="s">
        <v>192</v>
      </c>
      <c r="R41" s="109"/>
      <c r="S41" s="106" t="s">
        <v>180</v>
      </c>
      <c r="T41" s="107"/>
      <c r="U41" s="107"/>
      <c r="V41" s="108"/>
      <c r="W41" s="28" t="s">
        <v>113</v>
      </c>
      <c r="X41" s="107" t="s">
        <v>200</v>
      </c>
      <c r="Y41" s="107"/>
      <c r="Z41" s="107"/>
      <c r="AA41" s="108"/>
      <c r="AB41" s="93" t="s">
        <v>192</v>
      </c>
      <c r="AC41" s="109"/>
      <c r="AN41" s="46"/>
      <c r="AO41" s="46"/>
      <c r="AP41" s="46"/>
      <c r="AQ41" s="100" t="s">
        <v>184</v>
      </c>
      <c r="AR41" s="101"/>
      <c r="AS41" s="101"/>
      <c r="AT41" s="102"/>
      <c r="AU41" s="59" t="s">
        <v>113</v>
      </c>
      <c r="AV41" s="103" t="s">
        <v>185</v>
      </c>
      <c r="AW41" s="104"/>
      <c r="AX41" s="104"/>
      <c r="AY41" s="105"/>
      <c r="AZ41" s="35" t="s">
        <v>13</v>
      </c>
      <c r="BA41" s="36" t="s">
        <v>23</v>
      </c>
      <c r="BB41" s="106"/>
      <c r="BC41" s="107"/>
      <c r="BD41" s="107"/>
      <c r="BE41" s="108"/>
      <c r="BF41" s="59"/>
      <c r="BG41" s="103"/>
      <c r="BH41" s="104"/>
      <c r="BI41" s="104"/>
      <c r="BJ41" s="105"/>
    </row>
    <row r="42" spans="1:62" ht="17.100000000000001" customHeight="1" x14ac:dyDescent="0.15">
      <c r="B42" s="150" t="s">
        <v>12</v>
      </c>
      <c r="C42" s="151"/>
      <c r="D42" s="151"/>
      <c r="E42" s="116" t="s">
        <v>133</v>
      </c>
      <c r="F42" s="111"/>
      <c r="G42" s="111"/>
      <c r="H42" s="100" t="s">
        <v>184</v>
      </c>
      <c r="I42" s="101"/>
      <c r="J42" s="101"/>
      <c r="K42" s="102"/>
      <c r="L42" s="59" t="s">
        <v>113</v>
      </c>
      <c r="M42" s="116" t="s">
        <v>185</v>
      </c>
      <c r="N42" s="111"/>
      <c r="O42" s="111"/>
      <c r="P42" s="112"/>
      <c r="Q42" s="93" t="s">
        <v>192</v>
      </c>
      <c r="R42" s="109"/>
      <c r="S42" s="110" t="s">
        <v>193</v>
      </c>
      <c r="T42" s="111"/>
      <c r="U42" s="111"/>
      <c r="V42" s="112"/>
      <c r="W42" s="59"/>
      <c r="X42" s="110" t="s">
        <v>193</v>
      </c>
      <c r="Y42" s="111"/>
      <c r="Z42" s="111"/>
      <c r="AA42" s="112"/>
      <c r="AB42" s="35"/>
      <c r="AC42" s="36"/>
      <c r="AN42" s="46"/>
      <c r="AO42" s="46"/>
      <c r="AP42" s="46"/>
      <c r="AQ42" s="110" t="s">
        <v>179</v>
      </c>
      <c r="AR42" s="111"/>
      <c r="AS42" s="111"/>
      <c r="AT42" s="112"/>
      <c r="AU42" s="59" t="s">
        <v>113</v>
      </c>
      <c r="AV42" s="106" t="s">
        <v>182</v>
      </c>
      <c r="AW42" s="107"/>
      <c r="AX42" s="107"/>
      <c r="AY42" s="108"/>
      <c r="AZ42" s="35" t="s">
        <v>8</v>
      </c>
      <c r="BA42" s="36" t="s">
        <v>6</v>
      </c>
      <c r="BB42" s="106" t="s">
        <v>180</v>
      </c>
      <c r="BC42" s="107"/>
      <c r="BD42" s="107"/>
      <c r="BE42" s="108"/>
      <c r="BF42" s="28" t="s">
        <v>113</v>
      </c>
      <c r="BG42" s="113" t="s">
        <v>181</v>
      </c>
      <c r="BH42" s="113"/>
      <c r="BI42" s="113"/>
      <c r="BJ42" s="114"/>
    </row>
    <row r="43" spans="1:62" ht="17.100000000000001" customHeight="1" thickBot="1" x14ac:dyDescent="0.2">
      <c r="B43" s="150" t="s">
        <v>4</v>
      </c>
      <c r="C43" s="151"/>
      <c r="D43" s="151"/>
      <c r="E43" s="116" t="s">
        <v>140</v>
      </c>
      <c r="F43" s="111"/>
      <c r="G43" s="111"/>
      <c r="H43" s="110" t="s">
        <v>179</v>
      </c>
      <c r="I43" s="111"/>
      <c r="J43" s="111"/>
      <c r="K43" s="112"/>
      <c r="L43" s="59" t="s">
        <v>113</v>
      </c>
      <c r="M43" s="217" t="s">
        <v>200</v>
      </c>
      <c r="N43" s="218"/>
      <c r="O43" s="218"/>
      <c r="P43" s="219"/>
      <c r="Q43" s="86" t="s">
        <v>192</v>
      </c>
      <c r="R43" s="220"/>
      <c r="S43" s="217" t="s">
        <v>180</v>
      </c>
      <c r="T43" s="218"/>
      <c r="U43" s="218"/>
      <c r="V43" s="219"/>
      <c r="W43" s="60" t="s">
        <v>113</v>
      </c>
      <c r="X43" s="215" t="s">
        <v>181</v>
      </c>
      <c r="Y43" s="215"/>
      <c r="Z43" s="215"/>
      <c r="AA43" s="216"/>
      <c r="AB43" s="93" t="s">
        <v>192</v>
      </c>
      <c r="AC43" s="109"/>
      <c r="AN43" s="46"/>
      <c r="AO43" s="46"/>
      <c r="AP43" s="46"/>
    </row>
    <row r="44" spans="1:62" ht="13.5" customHeight="1" thickBot="1" x14ac:dyDescent="0.2">
      <c r="B44" s="145" t="s">
        <v>114</v>
      </c>
      <c r="C44" s="146"/>
      <c r="D44" s="146"/>
      <c r="E44" s="103" t="s">
        <v>151</v>
      </c>
      <c r="F44" s="104"/>
      <c r="G44" s="104"/>
      <c r="H44" s="147" t="s">
        <v>114</v>
      </c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9"/>
    </row>
    <row r="45" spans="1:62" ht="13.5" customHeight="1" x14ac:dyDescent="0.15">
      <c r="V45" s="3"/>
    </row>
    <row r="46" spans="1:62" ht="13.5" customHeight="1" thickBot="1" x14ac:dyDescent="0.2">
      <c r="V46" s="3"/>
    </row>
    <row r="47" spans="1:62" ht="17.100000000000001" customHeight="1" x14ac:dyDescent="0.15">
      <c r="B47" s="152"/>
      <c r="C47" s="153"/>
      <c r="D47" s="153"/>
      <c r="E47" s="154" t="s">
        <v>1</v>
      </c>
      <c r="F47" s="155"/>
      <c r="G47" s="156"/>
      <c r="H47" s="157" t="s">
        <v>165</v>
      </c>
      <c r="I47" s="158"/>
      <c r="J47" s="158"/>
      <c r="K47" s="158"/>
      <c r="L47" s="158"/>
      <c r="M47" s="158"/>
      <c r="N47" s="158"/>
      <c r="O47" s="158"/>
      <c r="P47" s="158"/>
      <c r="Q47" s="158"/>
      <c r="R47" s="159"/>
      <c r="S47" s="158" t="s">
        <v>166</v>
      </c>
      <c r="T47" s="158"/>
      <c r="U47" s="158"/>
      <c r="V47" s="158"/>
      <c r="W47" s="158"/>
      <c r="X47" s="158"/>
      <c r="Y47" s="158"/>
      <c r="Z47" s="158"/>
      <c r="AA47" s="158"/>
      <c r="AB47" s="158"/>
      <c r="AC47" s="159"/>
    </row>
    <row r="48" spans="1:62" ht="17.100000000000001" customHeight="1" x14ac:dyDescent="0.15">
      <c r="B48" s="150" t="s">
        <v>15</v>
      </c>
      <c r="C48" s="151"/>
      <c r="D48" s="151"/>
      <c r="E48" s="115" t="s">
        <v>5</v>
      </c>
      <c r="F48" s="120"/>
      <c r="G48" s="106"/>
      <c r="H48" s="160" t="s">
        <v>63</v>
      </c>
      <c r="I48" s="94"/>
      <c r="J48" s="94"/>
      <c r="K48" s="94"/>
      <c r="L48" s="94"/>
      <c r="M48" s="94"/>
      <c r="N48" s="94"/>
      <c r="O48" s="94"/>
      <c r="P48" s="95"/>
      <c r="Q48" s="93" t="s">
        <v>24</v>
      </c>
      <c r="R48" s="109"/>
      <c r="S48" s="87" t="s">
        <v>63</v>
      </c>
      <c r="T48" s="87"/>
      <c r="U48" s="87"/>
      <c r="V48" s="87"/>
      <c r="W48" s="87"/>
      <c r="X48" s="87"/>
      <c r="Y48" s="87"/>
      <c r="Z48" s="87"/>
      <c r="AA48" s="88"/>
      <c r="AB48" s="93" t="s">
        <v>24</v>
      </c>
      <c r="AC48" s="109"/>
    </row>
    <row r="49" spans="1:46" ht="17.100000000000001" customHeight="1" x14ac:dyDescent="0.15">
      <c r="B49" s="150" t="s">
        <v>16</v>
      </c>
      <c r="C49" s="151"/>
      <c r="D49" s="151"/>
      <c r="E49" s="116" t="s">
        <v>130</v>
      </c>
      <c r="F49" s="111"/>
      <c r="G49" s="111"/>
      <c r="H49" s="110" t="s">
        <v>186</v>
      </c>
      <c r="I49" s="111"/>
      <c r="J49" s="111"/>
      <c r="K49" s="112"/>
      <c r="L49" s="28" t="s">
        <v>113</v>
      </c>
      <c r="M49" s="106" t="s">
        <v>187</v>
      </c>
      <c r="N49" s="107"/>
      <c r="O49" s="107"/>
      <c r="P49" s="108"/>
      <c r="Q49" s="93" t="s">
        <v>192</v>
      </c>
      <c r="R49" s="109"/>
      <c r="S49" s="110" t="s">
        <v>189</v>
      </c>
      <c r="T49" s="111"/>
      <c r="U49" s="111"/>
      <c r="V49" s="112"/>
      <c r="W49" s="28" t="s">
        <v>113</v>
      </c>
      <c r="X49" s="100" t="s">
        <v>190</v>
      </c>
      <c r="Y49" s="101"/>
      <c r="Z49" s="101"/>
      <c r="AA49" s="102"/>
      <c r="AB49" s="93" t="s">
        <v>192</v>
      </c>
      <c r="AC49" s="109"/>
    </row>
    <row r="50" spans="1:46" ht="17.100000000000001" customHeight="1" x14ac:dyDescent="0.15">
      <c r="B50" s="150" t="s">
        <v>2</v>
      </c>
      <c r="C50" s="151"/>
      <c r="D50" s="151"/>
      <c r="E50" s="116" t="s">
        <v>118</v>
      </c>
      <c r="F50" s="111"/>
      <c r="G50" s="111"/>
      <c r="H50" s="110" t="s">
        <v>193</v>
      </c>
      <c r="I50" s="111"/>
      <c r="J50" s="111"/>
      <c r="K50" s="112"/>
      <c r="L50" s="28"/>
      <c r="M50" s="110" t="s">
        <v>193</v>
      </c>
      <c r="N50" s="111"/>
      <c r="O50" s="111"/>
      <c r="P50" s="112"/>
      <c r="Q50" s="35"/>
      <c r="R50" s="36"/>
      <c r="S50" s="110" t="s">
        <v>193</v>
      </c>
      <c r="T50" s="111"/>
      <c r="U50" s="111"/>
      <c r="V50" s="112"/>
      <c r="W50" s="28"/>
      <c r="X50" s="110" t="s">
        <v>193</v>
      </c>
      <c r="Y50" s="111"/>
      <c r="Z50" s="111"/>
      <c r="AA50" s="112"/>
      <c r="AB50" s="35"/>
      <c r="AC50" s="36"/>
      <c r="AN50" s="46"/>
      <c r="AO50" s="46"/>
      <c r="AP50" s="46"/>
      <c r="AQ50" s="46"/>
      <c r="AR50" s="46"/>
      <c r="AS50" s="46"/>
      <c r="AT50" s="46"/>
    </row>
    <row r="51" spans="1:46" ht="17.100000000000001" customHeight="1" x14ac:dyDescent="0.15">
      <c r="B51" s="150" t="s">
        <v>3</v>
      </c>
      <c r="C51" s="151"/>
      <c r="D51" s="151"/>
      <c r="E51" s="116" t="s">
        <v>131</v>
      </c>
      <c r="F51" s="111"/>
      <c r="G51" s="111"/>
      <c r="H51" s="110" t="s">
        <v>186</v>
      </c>
      <c r="I51" s="111"/>
      <c r="J51" s="111"/>
      <c r="K51" s="112"/>
      <c r="L51" s="59" t="s">
        <v>113</v>
      </c>
      <c r="M51" s="100" t="s">
        <v>188</v>
      </c>
      <c r="N51" s="101"/>
      <c r="O51" s="101"/>
      <c r="P51" s="102"/>
      <c r="Q51" s="93" t="s">
        <v>192</v>
      </c>
      <c r="R51" s="109"/>
      <c r="S51" s="110" t="s">
        <v>189</v>
      </c>
      <c r="T51" s="111"/>
      <c r="U51" s="111"/>
      <c r="V51" s="112"/>
      <c r="W51" s="28" t="s">
        <v>113</v>
      </c>
      <c r="X51" s="111" t="s">
        <v>191</v>
      </c>
      <c r="Y51" s="111"/>
      <c r="Z51" s="111"/>
      <c r="AA51" s="112"/>
      <c r="AB51" s="93" t="s">
        <v>192</v>
      </c>
      <c r="AC51" s="109"/>
      <c r="AN51" s="46"/>
      <c r="AO51" s="46"/>
      <c r="AP51" s="46"/>
      <c r="AQ51" s="46"/>
      <c r="AR51" s="46"/>
      <c r="AS51" s="46"/>
      <c r="AT51" s="46"/>
    </row>
    <row r="52" spans="1:46" ht="17.100000000000001" customHeight="1" x14ac:dyDescent="0.15">
      <c r="B52" s="150" t="s">
        <v>11</v>
      </c>
      <c r="C52" s="151"/>
      <c r="D52" s="151"/>
      <c r="E52" s="116" t="s">
        <v>132</v>
      </c>
      <c r="F52" s="111"/>
      <c r="G52" s="111"/>
      <c r="H52" s="110" t="s">
        <v>193</v>
      </c>
      <c r="I52" s="111"/>
      <c r="J52" s="111"/>
      <c r="K52" s="112"/>
      <c r="L52" s="59"/>
      <c r="M52" s="110" t="s">
        <v>193</v>
      </c>
      <c r="N52" s="111"/>
      <c r="O52" s="111"/>
      <c r="P52" s="112"/>
      <c r="Q52" s="35"/>
      <c r="R52" s="36"/>
      <c r="S52" s="110" t="s">
        <v>193</v>
      </c>
      <c r="T52" s="111"/>
      <c r="U52" s="111"/>
      <c r="V52" s="112"/>
      <c r="W52" s="28"/>
      <c r="X52" s="110" t="s">
        <v>193</v>
      </c>
      <c r="Y52" s="111"/>
      <c r="Z52" s="111"/>
      <c r="AA52" s="112"/>
      <c r="AB52" s="35"/>
      <c r="AC52" s="36"/>
      <c r="AN52" s="46"/>
      <c r="AO52" s="46"/>
      <c r="AP52" s="46"/>
      <c r="AQ52" s="46"/>
      <c r="AR52" s="46"/>
      <c r="AS52" s="46"/>
      <c r="AT52" s="46"/>
    </row>
    <row r="53" spans="1:46" ht="17.100000000000001" customHeight="1" thickBot="1" x14ac:dyDescent="0.2">
      <c r="B53" s="150" t="s">
        <v>12</v>
      </c>
      <c r="C53" s="151"/>
      <c r="D53" s="151"/>
      <c r="E53" s="116" t="s">
        <v>133</v>
      </c>
      <c r="F53" s="111"/>
      <c r="G53" s="111"/>
      <c r="H53" s="106" t="s">
        <v>187</v>
      </c>
      <c r="I53" s="107"/>
      <c r="J53" s="107"/>
      <c r="K53" s="108"/>
      <c r="L53" s="59" t="s">
        <v>113</v>
      </c>
      <c r="M53" s="100" t="s">
        <v>188</v>
      </c>
      <c r="N53" s="101"/>
      <c r="O53" s="101"/>
      <c r="P53" s="102"/>
      <c r="Q53" s="93" t="s">
        <v>192</v>
      </c>
      <c r="R53" s="109"/>
      <c r="S53" s="100" t="s">
        <v>190</v>
      </c>
      <c r="T53" s="101"/>
      <c r="U53" s="101"/>
      <c r="V53" s="102"/>
      <c r="W53" s="28" t="s">
        <v>113</v>
      </c>
      <c r="X53" s="111" t="s">
        <v>191</v>
      </c>
      <c r="Y53" s="111"/>
      <c r="Z53" s="111"/>
      <c r="AA53" s="112"/>
      <c r="AB53" s="93" t="s">
        <v>192</v>
      </c>
      <c r="AC53" s="109"/>
      <c r="AN53" s="46"/>
      <c r="AO53" s="46"/>
      <c r="AP53" s="46"/>
      <c r="AQ53" s="46"/>
      <c r="AR53" s="46"/>
      <c r="AS53" s="46"/>
      <c r="AT53" s="46"/>
    </row>
    <row r="54" spans="1:46" ht="13.5" customHeight="1" thickBot="1" x14ac:dyDescent="0.2">
      <c r="B54" s="145" t="s">
        <v>114</v>
      </c>
      <c r="C54" s="146"/>
      <c r="D54" s="146"/>
      <c r="E54" s="103" t="s">
        <v>140</v>
      </c>
      <c r="F54" s="104"/>
      <c r="G54" s="104"/>
      <c r="H54" s="147" t="s">
        <v>114</v>
      </c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9"/>
    </row>
    <row r="55" spans="1:46" ht="13.5" customHeight="1" x14ac:dyDescent="0.15">
      <c r="V55" s="3"/>
    </row>
    <row r="56" spans="1:46" ht="13.5" customHeight="1" x14ac:dyDescent="0.15">
      <c r="V56" s="3"/>
    </row>
    <row r="57" spans="1:46" ht="13.5" customHeight="1" x14ac:dyDescent="0.15">
      <c r="V57" s="3"/>
    </row>
    <row r="58" spans="1:46" ht="13.5" customHeight="1" x14ac:dyDescent="0.15">
      <c r="V58" s="3"/>
    </row>
    <row r="59" spans="1:46" ht="13.5" customHeight="1" x14ac:dyDescent="0.15">
      <c r="V59" s="3"/>
    </row>
    <row r="60" spans="1:46" ht="13.5" customHeight="1" x14ac:dyDescent="0.15">
      <c r="V60" s="3"/>
    </row>
    <row r="61" spans="1:46" x14ac:dyDescent="0.15">
      <c r="A61" s="1" t="s">
        <v>66</v>
      </c>
      <c r="V61" s="3"/>
    </row>
    <row r="62" spans="1:46" x14ac:dyDescent="0.15">
      <c r="V62" s="3"/>
    </row>
    <row r="63" spans="1:46" ht="6" customHeight="1" x14ac:dyDescent="0.15">
      <c r="V63" s="3"/>
    </row>
    <row r="64" spans="1:46" s="27" customFormat="1" x14ac:dyDescent="0.15">
      <c r="A64" s="93" t="s">
        <v>52</v>
      </c>
      <c r="B64" s="94"/>
      <c r="C64" s="94"/>
      <c r="D64" s="95"/>
      <c r="E64" s="91" t="str">
        <f>A65</f>
        <v>ながいUTD</v>
      </c>
      <c r="F64" s="96"/>
      <c r="G64" s="96"/>
      <c r="H64" s="92"/>
      <c r="I64" s="93" t="str">
        <f>A67</f>
        <v>窪田SC</v>
      </c>
      <c r="J64" s="96"/>
      <c r="K64" s="96"/>
      <c r="L64" s="92"/>
      <c r="M64" s="97" t="str">
        <f>A69</f>
        <v>エスペランサ</v>
      </c>
      <c r="N64" s="208"/>
      <c r="O64" s="208"/>
      <c r="P64" s="90"/>
      <c r="Q64" s="93" t="str">
        <f>A71</f>
        <v>アビーカ</v>
      </c>
      <c r="R64" s="96"/>
      <c r="S64" s="96"/>
      <c r="T64" s="92"/>
      <c r="U64" s="93" t="s">
        <v>53</v>
      </c>
      <c r="V64" s="95"/>
      <c r="W64" s="89" t="s">
        <v>54</v>
      </c>
      <c r="X64" s="90"/>
      <c r="Y64" s="89" t="s">
        <v>55</v>
      </c>
      <c r="Z64" s="90"/>
      <c r="AA64" s="91" t="s">
        <v>56</v>
      </c>
      <c r="AB64" s="92"/>
      <c r="AC64" s="91" t="s">
        <v>57</v>
      </c>
      <c r="AD64" s="92"/>
      <c r="AE64" s="91" t="s">
        <v>58</v>
      </c>
      <c r="AF64" s="92"/>
      <c r="AG64" s="91" t="s">
        <v>59</v>
      </c>
      <c r="AH64" s="92"/>
      <c r="AI64" s="91" t="s">
        <v>60</v>
      </c>
      <c r="AJ64" s="92"/>
    </row>
    <row r="65" spans="1:75" s="27" customFormat="1" x14ac:dyDescent="0.15">
      <c r="A65" s="83" t="str">
        <f>D29</f>
        <v>ながいUTD</v>
      </c>
      <c r="B65" s="190"/>
      <c r="C65" s="190"/>
      <c r="D65" s="62"/>
      <c r="E65" s="77"/>
      <c r="F65" s="78"/>
      <c r="G65" s="78"/>
      <c r="H65" s="79"/>
      <c r="I65" s="192" t="str">
        <f>IF(I66="","",IF(I66=K66,"△",IF(I66&gt;K66,"○","×")))</f>
        <v/>
      </c>
      <c r="J65" s="193"/>
      <c r="K65" s="193"/>
      <c r="L65" s="194"/>
      <c r="M65" s="192" t="str">
        <f>IF(M66="","",IF(M66=O66,"△",IF(M66&gt;O66,"○","×")))</f>
        <v/>
      </c>
      <c r="N65" s="193"/>
      <c r="O65" s="193"/>
      <c r="P65" s="194"/>
      <c r="Q65" s="192" t="str">
        <f>IF(Q66="","",IF(Q66=S66,"△",IF(Q66&gt;S66,"○","×")))</f>
        <v/>
      </c>
      <c r="R65" s="193"/>
      <c r="S65" s="193"/>
      <c r="T65" s="194"/>
      <c r="U65" s="61" t="str">
        <f xml:space="preserve"> IF(AP65=0,"", COUNTIF(E65:T65,"○"))</f>
        <v/>
      </c>
      <c r="V65" s="62"/>
      <c r="W65" s="61" t="str">
        <f xml:space="preserve"> IF(AP65=0,"", COUNTIF(E65:T65,"×"))</f>
        <v/>
      </c>
      <c r="X65" s="62"/>
      <c r="Y65" s="61" t="str">
        <f xml:space="preserve"> IF(AP65=0,"", COUNTIF(E65:T65,"△"))</f>
        <v/>
      </c>
      <c r="Z65" s="62"/>
      <c r="AA65" s="61" t="str">
        <f>IF(AP65=0,"", U65*3+Y65)</f>
        <v/>
      </c>
      <c r="AB65" s="62"/>
      <c r="AC65" s="61" t="str">
        <f>IF(AP65=0,"",SUM(E66,I66,M66,Q66))</f>
        <v/>
      </c>
      <c r="AD65" s="62"/>
      <c r="AE65" s="61" t="str">
        <f>IF(AP65=0,"",SUM(G66,K66,O66,S66))</f>
        <v/>
      </c>
      <c r="AF65" s="62"/>
      <c r="AG65" s="61" t="str">
        <f>IF(AP65=0,"",SUM(AC65,-AE65))</f>
        <v/>
      </c>
      <c r="AH65" s="62"/>
      <c r="AI65" s="61" t="str">
        <f>IF($AP$65=0,"",_xlfn.RANK.EQ(AQ65,$AQ$65:$AQ$72))</f>
        <v/>
      </c>
      <c r="AJ65" s="62"/>
      <c r="AK65" s="19"/>
      <c r="AL65" s="19"/>
      <c r="AM65" s="19"/>
      <c r="AN65" s="19"/>
      <c r="AO65" s="19"/>
      <c r="AP65" s="19">
        <f>COUNTA(I66:T66,M68:T68,Q70:T70)</f>
        <v>0</v>
      </c>
      <c r="AQ65" s="136" t="str">
        <f>IF(AP65=0,"",10000000000+(AA65*100000000)+(100000+(AG65*1000))+(AC65))</f>
        <v/>
      </c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</row>
    <row r="66" spans="1:75" s="27" customFormat="1" x14ac:dyDescent="0.15">
      <c r="A66" s="63"/>
      <c r="B66" s="191"/>
      <c r="C66" s="191"/>
      <c r="D66" s="64"/>
      <c r="E66" s="80"/>
      <c r="F66" s="81"/>
      <c r="G66" s="81"/>
      <c r="H66" s="82"/>
      <c r="I66" s="188"/>
      <c r="J66" s="189"/>
      <c r="K66" s="188"/>
      <c r="L66" s="189"/>
      <c r="M66" s="188"/>
      <c r="N66" s="189"/>
      <c r="O66" s="188"/>
      <c r="P66" s="189"/>
      <c r="Q66" s="188"/>
      <c r="R66" s="189"/>
      <c r="S66" s="188"/>
      <c r="T66" s="189"/>
      <c r="U66" s="63"/>
      <c r="V66" s="64"/>
      <c r="W66" s="63"/>
      <c r="X66" s="64"/>
      <c r="Y66" s="63"/>
      <c r="Z66" s="64"/>
      <c r="AA66" s="63"/>
      <c r="AB66" s="64"/>
      <c r="AC66" s="63"/>
      <c r="AD66" s="64"/>
      <c r="AE66" s="63"/>
      <c r="AF66" s="64"/>
      <c r="AG66" s="63"/>
      <c r="AH66" s="64"/>
      <c r="AI66" s="63"/>
      <c r="AJ66" s="64"/>
      <c r="AK66" s="19"/>
      <c r="AL66" s="19"/>
      <c r="AM66" s="19"/>
      <c r="AN66" s="19"/>
      <c r="AO66" s="19"/>
      <c r="AP66" s="19"/>
      <c r="AQ66" s="136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</row>
    <row r="67" spans="1:75" s="27" customFormat="1" x14ac:dyDescent="0.15">
      <c r="A67" s="83" t="str">
        <f>D30</f>
        <v>窪田SC</v>
      </c>
      <c r="B67" s="190"/>
      <c r="C67" s="190"/>
      <c r="D67" s="62"/>
      <c r="E67" s="192" t="str">
        <f>IF(I66="","",IF(E68=G68,"△",IF(E68&gt;G68,"○","×")))</f>
        <v/>
      </c>
      <c r="F67" s="193"/>
      <c r="G67" s="193"/>
      <c r="H67" s="194"/>
      <c r="I67" s="182"/>
      <c r="J67" s="183"/>
      <c r="K67" s="183"/>
      <c r="L67" s="184"/>
      <c r="M67" s="192" t="str">
        <f>IF(M68="","",IF(M68=O68,"△",IF(M68&gt;O68,"○","×")))</f>
        <v/>
      </c>
      <c r="N67" s="193"/>
      <c r="O67" s="193"/>
      <c r="P67" s="194"/>
      <c r="Q67" s="192" t="str">
        <f>IF(Q68="","",IF(Q68=S68,"△",IF(Q68&gt;S68,"○","×")))</f>
        <v/>
      </c>
      <c r="R67" s="193"/>
      <c r="S67" s="193"/>
      <c r="T67" s="194"/>
      <c r="U67" s="61" t="str">
        <f xml:space="preserve"> IF($AP$65=0,"", COUNTIF(E67:T67,"○"))</f>
        <v/>
      </c>
      <c r="V67" s="62"/>
      <c r="W67" s="61" t="str">
        <f xml:space="preserve"> IF($AP$65=0,"", COUNTIF(E67:T67,"×"))</f>
        <v/>
      </c>
      <c r="X67" s="62"/>
      <c r="Y67" s="61" t="str">
        <f xml:space="preserve"> IF($AP$65=0,"", COUNTIF(E67:T67,"△"))</f>
        <v/>
      </c>
      <c r="Z67" s="62"/>
      <c r="AA67" s="61" t="str">
        <f>IF(AP65=0,"", U67*3+Y67)</f>
        <v/>
      </c>
      <c r="AB67" s="62"/>
      <c r="AC67" s="61" t="str">
        <f>IF(AP65=0,"",SUM(E68,I68,M68,Q68))</f>
        <v/>
      </c>
      <c r="AD67" s="62"/>
      <c r="AE67" s="61" t="str">
        <f>IF(AP65=0,"",SUM(G68,K68,O68,S68))</f>
        <v/>
      </c>
      <c r="AF67" s="62"/>
      <c r="AG67" s="61" t="str">
        <f>IF(AP65=0,"",SUM(AC67,-AE67))</f>
        <v/>
      </c>
      <c r="AH67" s="62"/>
      <c r="AI67" s="61" t="str">
        <f t="shared" ref="AI67" si="0">IF($AP$65=0,"",_xlfn.RANK.EQ(AQ67,$AQ$65:$AQ$72))</f>
        <v/>
      </c>
      <c r="AJ67" s="62"/>
      <c r="AK67" s="19"/>
      <c r="AL67" s="19"/>
      <c r="AM67" s="19"/>
      <c r="AN67" s="19"/>
      <c r="AO67" s="19"/>
      <c r="AP67" s="19"/>
      <c r="AQ67" s="136" t="str">
        <f>IF(AP65=0,"",10000000000+(AA67*100000000)+(100000+(AG67*1000))+(AC67))</f>
        <v/>
      </c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</row>
    <row r="68" spans="1:75" s="27" customFormat="1" x14ac:dyDescent="0.15">
      <c r="A68" s="63"/>
      <c r="B68" s="191"/>
      <c r="C68" s="191"/>
      <c r="D68" s="64"/>
      <c r="E68" s="89" t="str">
        <f>IF(K66="","",K66)</f>
        <v/>
      </c>
      <c r="F68" s="90"/>
      <c r="G68" s="89" t="str">
        <f>IF(I66="","",I66)</f>
        <v/>
      </c>
      <c r="H68" s="90"/>
      <c r="I68" s="185"/>
      <c r="J68" s="186"/>
      <c r="K68" s="186"/>
      <c r="L68" s="187"/>
      <c r="M68" s="206"/>
      <c r="N68" s="207"/>
      <c r="O68" s="206"/>
      <c r="P68" s="207"/>
      <c r="Q68" s="206"/>
      <c r="R68" s="207"/>
      <c r="S68" s="206"/>
      <c r="T68" s="207"/>
      <c r="U68" s="63"/>
      <c r="V68" s="64"/>
      <c r="W68" s="63"/>
      <c r="X68" s="64"/>
      <c r="Y68" s="63"/>
      <c r="Z68" s="64"/>
      <c r="AA68" s="63"/>
      <c r="AB68" s="64"/>
      <c r="AC68" s="63"/>
      <c r="AD68" s="64"/>
      <c r="AE68" s="63"/>
      <c r="AF68" s="64"/>
      <c r="AG68" s="63"/>
      <c r="AH68" s="64"/>
      <c r="AI68" s="63"/>
      <c r="AJ68" s="64"/>
      <c r="AK68" s="19"/>
      <c r="AL68" s="19"/>
      <c r="AM68" s="19"/>
      <c r="AN68" s="19"/>
      <c r="AO68" s="19"/>
      <c r="AP68" s="19"/>
      <c r="AQ68" s="136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</row>
    <row r="69" spans="1:75" s="27" customFormat="1" x14ac:dyDescent="0.15">
      <c r="A69" s="83" t="str">
        <f>D31</f>
        <v>エスペランサ</v>
      </c>
      <c r="B69" s="190"/>
      <c r="C69" s="190"/>
      <c r="D69" s="62"/>
      <c r="E69" s="192" t="str">
        <f>IF(M66="","",IF(E70=G70,"△",IF(E70&gt;G70,"○","×")))</f>
        <v/>
      </c>
      <c r="F69" s="193"/>
      <c r="G69" s="193"/>
      <c r="H69" s="194"/>
      <c r="I69" s="192" t="str">
        <f>IF(M68="","",IF(I70=K70,"△",IF(I70&gt;K70,"○","×")))</f>
        <v/>
      </c>
      <c r="J69" s="193"/>
      <c r="K69" s="193"/>
      <c r="L69" s="194"/>
      <c r="M69" s="200"/>
      <c r="N69" s="201"/>
      <c r="O69" s="201"/>
      <c r="P69" s="202"/>
      <c r="Q69" s="192" t="str">
        <f>IF(Q70="","",IF(Q70=S70,"△",IF(Q70&gt;S70,"○","×")))</f>
        <v/>
      </c>
      <c r="R69" s="193"/>
      <c r="S69" s="193"/>
      <c r="T69" s="194"/>
      <c r="U69" s="61" t="str">
        <f xml:space="preserve"> IF($AP$65=0,"", COUNTIF(E69:T69,"○"))</f>
        <v/>
      </c>
      <c r="V69" s="62"/>
      <c r="W69" s="61" t="str">
        <f xml:space="preserve"> IF($AP$65=0,"", COUNTIF(E69:T69,"×"))</f>
        <v/>
      </c>
      <c r="X69" s="62"/>
      <c r="Y69" s="61" t="str">
        <f xml:space="preserve"> IF($AP$65=0,"", COUNTIF(E69:T69,"△"))</f>
        <v/>
      </c>
      <c r="Z69" s="62"/>
      <c r="AA69" s="61" t="str">
        <f>IF(AP65=0,"", U69*3+Y69)</f>
        <v/>
      </c>
      <c r="AB69" s="62"/>
      <c r="AC69" s="61" t="str">
        <f>IF(AP65=0,"",SUM(E70,I70,M70,Q70))</f>
        <v/>
      </c>
      <c r="AD69" s="62"/>
      <c r="AE69" s="61" t="str">
        <f>IF(AP65=0,"",SUM(G70,K70,O70,S70))</f>
        <v/>
      </c>
      <c r="AF69" s="62"/>
      <c r="AG69" s="61" t="str">
        <f>IF(AP65=0,"",SUM(AC69,-AE69))</f>
        <v/>
      </c>
      <c r="AH69" s="62"/>
      <c r="AI69" s="61" t="str">
        <f t="shared" ref="AI69" si="1">IF($AP$65=0,"",_xlfn.RANK.EQ(AQ69,$AQ$65:$AQ$72))</f>
        <v/>
      </c>
      <c r="AJ69" s="62"/>
      <c r="AK69" s="19"/>
      <c r="AL69" s="19"/>
      <c r="AM69" s="19"/>
      <c r="AN69" s="19"/>
      <c r="AO69" s="19"/>
      <c r="AP69" s="19"/>
      <c r="AQ69" s="136" t="str">
        <f>IF(AP65=0,"",10000000000+(AA69*100000000)+(100000+(AG69*1000))+(AC69))</f>
        <v/>
      </c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</row>
    <row r="70" spans="1:75" s="27" customFormat="1" x14ac:dyDescent="0.15">
      <c r="A70" s="63"/>
      <c r="B70" s="191"/>
      <c r="C70" s="191"/>
      <c r="D70" s="64"/>
      <c r="E70" s="195" t="str">
        <f>IF(O66="","",O66)</f>
        <v/>
      </c>
      <c r="F70" s="196"/>
      <c r="G70" s="195" t="str">
        <f>IF(M66="","",M66)</f>
        <v/>
      </c>
      <c r="H70" s="196"/>
      <c r="I70" s="195" t="str">
        <f>IF(O68="","",O68)</f>
        <v/>
      </c>
      <c r="J70" s="196"/>
      <c r="K70" s="195" t="str">
        <f>IF(M68="","",M68)</f>
        <v/>
      </c>
      <c r="L70" s="196"/>
      <c r="M70" s="203"/>
      <c r="N70" s="204"/>
      <c r="O70" s="204"/>
      <c r="P70" s="205"/>
      <c r="Q70" s="197"/>
      <c r="R70" s="198"/>
      <c r="S70" s="197"/>
      <c r="T70" s="198"/>
      <c r="U70" s="63"/>
      <c r="V70" s="64"/>
      <c r="W70" s="63"/>
      <c r="X70" s="64"/>
      <c r="Y70" s="63"/>
      <c r="Z70" s="64"/>
      <c r="AA70" s="63"/>
      <c r="AB70" s="64"/>
      <c r="AC70" s="63"/>
      <c r="AD70" s="64"/>
      <c r="AE70" s="63"/>
      <c r="AF70" s="64"/>
      <c r="AG70" s="63"/>
      <c r="AH70" s="64"/>
      <c r="AI70" s="63"/>
      <c r="AJ70" s="64"/>
      <c r="AK70" s="19"/>
      <c r="AL70" s="19"/>
      <c r="AM70" s="19"/>
      <c r="AN70" s="19"/>
      <c r="AO70" s="19"/>
      <c r="AP70" s="19"/>
      <c r="AQ70" s="136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</row>
    <row r="71" spans="1:75" s="27" customFormat="1" x14ac:dyDescent="0.15">
      <c r="A71" s="83" t="str">
        <f>D32</f>
        <v>アビーカ</v>
      </c>
      <c r="B71" s="190"/>
      <c r="C71" s="190"/>
      <c r="D71" s="62"/>
      <c r="E71" s="192" t="str">
        <f>IF(Q66="","",IF(E72=G72,"△",IF(E72&gt;G72,"○","×")))</f>
        <v/>
      </c>
      <c r="F71" s="193"/>
      <c r="G71" s="193"/>
      <c r="H71" s="194"/>
      <c r="I71" s="192" t="str">
        <f>IF(Q68="","",IF(I72=K72,"△",IF(I72&gt;K72,"○","×")))</f>
        <v/>
      </c>
      <c r="J71" s="193"/>
      <c r="K71" s="193"/>
      <c r="L71" s="194"/>
      <c r="M71" s="192" t="str">
        <f>IF(Q70="","",IF(M72=O72,"△",IF(M72&gt;O72,"○","×")))</f>
        <v/>
      </c>
      <c r="N71" s="193"/>
      <c r="O71" s="193"/>
      <c r="P71" s="194"/>
      <c r="Q71" s="182"/>
      <c r="R71" s="183"/>
      <c r="S71" s="183"/>
      <c r="T71" s="184"/>
      <c r="U71" s="61" t="str">
        <f xml:space="preserve"> IF($AP$65=0,"", COUNTIF(E71:T71,"○"))</f>
        <v/>
      </c>
      <c r="V71" s="62"/>
      <c r="W71" s="61" t="str">
        <f xml:space="preserve"> IF($AP$65=0,"", COUNTIF(E71:T71,"×"))</f>
        <v/>
      </c>
      <c r="X71" s="62"/>
      <c r="Y71" s="61" t="str">
        <f xml:space="preserve"> IF($AP$65=0,"", COUNTIF(E71:T71,"△"))</f>
        <v/>
      </c>
      <c r="Z71" s="62"/>
      <c r="AA71" s="61" t="str">
        <f>IF(AP65=0,"", U71*3+Y71)</f>
        <v/>
      </c>
      <c r="AB71" s="62"/>
      <c r="AC71" s="61" t="str">
        <f>IF(AP65=0,"",SUM(E72,I72,M72,Q72))</f>
        <v/>
      </c>
      <c r="AD71" s="62"/>
      <c r="AE71" s="61" t="str">
        <f>IF(AP65=0,"",SUM(G72,K72,O72,S72))</f>
        <v/>
      </c>
      <c r="AF71" s="62"/>
      <c r="AG71" s="61" t="str">
        <f>IF(AP65=0,"",SUM(AC71,-AE71))</f>
        <v/>
      </c>
      <c r="AH71" s="62"/>
      <c r="AI71" s="61" t="str">
        <f t="shared" ref="AI71" si="2">IF($AP$65=0,"",_xlfn.RANK.EQ(AQ71,$AQ$65:$AQ$72))</f>
        <v/>
      </c>
      <c r="AJ71" s="62"/>
      <c r="AK71" s="19"/>
      <c r="AL71" s="19"/>
      <c r="AM71" s="19"/>
      <c r="AN71" s="19"/>
      <c r="AO71" s="19"/>
      <c r="AP71" s="19"/>
      <c r="AQ71" s="136" t="str">
        <f>IF(AP65=0,"",10000000000+(AA71*100000000)+(100000+(AG71*1000))+(AC71))</f>
        <v/>
      </c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</row>
    <row r="72" spans="1:75" s="27" customFormat="1" x14ac:dyDescent="0.15">
      <c r="A72" s="63"/>
      <c r="B72" s="191"/>
      <c r="C72" s="191"/>
      <c r="D72" s="64"/>
      <c r="E72" s="199" t="str">
        <f>IF(S66="","",S66)</f>
        <v/>
      </c>
      <c r="F72" s="199"/>
      <c r="G72" s="199" t="str">
        <f>IF(Q66="","",Q66)</f>
        <v/>
      </c>
      <c r="H72" s="199"/>
      <c r="I72" s="199" t="str">
        <f>IF(S68="","",S68)</f>
        <v/>
      </c>
      <c r="J72" s="199"/>
      <c r="K72" s="199" t="str">
        <f>IF(Q68="","",Q68)</f>
        <v/>
      </c>
      <c r="L72" s="199"/>
      <c r="M72" s="199" t="str">
        <f>IF(S70="","",S70)</f>
        <v/>
      </c>
      <c r="N72" s="199"/>
      <c r="O72" s="199" t="str">
        <f>IF(Q70="","",Q70)</f>
        <v/>
      </c>
      <c r="P72" s="199"/>
      <c r="Q72" s="185"/>
      <c r="R72" s="186"/>
      <c r="S72" s="186"/>
      <c r="T72" s="187"/>
      <c r="U72" s="63"/>
      <c r="V72" s="64"/>
      <c r="W72" s="63"/>
      <c r="X72" s="64"/>
      <c r="Y72" s="63"/>
      <c r="Z72" s="64"/>
      <c r="AA72" s="63"/>
      <c r="AB72" s="64"/>
      <c r="AC72" s="63"/>
      <c r="AD72" s="64"/>
      <c r="AE72" s="63"/>
      <c r="AF72" s="64"/>
      <c r="AG72" s="63"/>
      <c r="AH72" s="64"/>
      <c r="AI72" s="63"/>
      <c r="AJ72" s="64"/>
      <c r="AK72" s="19"/>
      <c r="AL72" s="19"/>
      <c r="AM72" s="19"/>
      <c r="AN72" s="19"/>
      <c r="AO72" s="19"/>
      <c r="AP72" s="19"/>
      <c r="AQ72" s="136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</row>
    <row r="73" spans="1:75" x14ac:dyDescent="0.15">
      <c r="A73" s="2"/>
      <c r="B73" s="2"/>
      <c r="C73" s="2"/>
      <c r="D73" s="2"/>
      <c r="V73" s="3"/>
      <c r="AA73" s="2"/>
      <c r="AB73" s="2"/>
      <c r="AC73" s="2"/>
      <c r="AD73" s="2"/>
      <c r="AE73" s="2"/>
      <c r="AF73" s="2"/>
      <c r="AG73" s="2"/>
      <c r="AH73" s="2"/>
      <c r="AI73" s="2"/>
      <c r="AJ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s="27" customFormat="1" x14ac:dyDescent="0.15">
      <c r="A74" s="91" t="s">
        <v>61</v>
      </c>
      <c r="B74" s="96"/>
      <c r="C74" s="96"/>
      <c r="D74" s="92"/>
      <c r="E74" s="91" t="str">
        <f>A75</f>
        <v>FORTIS</v>
      </c>
      <c r="F74" s="96"/>
      <c r="G74" s="96"/>
      <c r="H74" s="92"/>
      <c r="I74" s="93" t="str">
        <f>A77</f>
        <v>フェニックス</v>
      </c>
      <c r="J74" s="96"/>
      <c r="K74" s="96"/>
      <c r="L74" s="92"/>
      <c r="M74" s="97" t="str">
        <f>A79</f>
        <v>高畠SC</v>
      </c>
      <c r="N74" s="208"/>
      <c r="O74" s="208"/>
      <c r="P74" s="90"/>
      <c r="Q74" s="93" t="str">
        <f>A81</f>
        <v>-</v>
      </c>
      <c r="R74" s="96"/>
      <c r="S74" s="96"/>
      <c r="T74" s="92"/>
      <c r="U74" s="93" t="s">
        <v>53</v>
      </c>
      <c r="V74" s="95"/>
      <c r="W74" s="89" t="s">
        <v>54</v>
      </c>
      <c r="X74" s="90"/>
      <c r="Y74" s="89" t="s">
        <v>55</v>
      </c>
      <c r="Z74" s="90"/>
      <c r="AA74" s="91" t="s">
        <v>56</v>
      </c>
      <c r="AB74" s="92"/>
      <c r="AC74" s="91" t="s">
        <v>57</v>
      </c>
      <c r="AD74" s="92"/>
      <c r="AE74" s="91" t="s">
        <v>58</v>
      </c>
      <c r="AF74" s="92"/>
      <c r="AG74" s="91" t="s">
        <v>59</v>
      </c>
      <c r="AH74" s="92"/>
      <c r="AI74" s="91" t="s">
        <v>60</v>
      </c>
      <c r="AJ74" s="92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</row>
    <row r="75" spans="1:75" s="27" customFormat="1" x14ac:dyDescent="0.15">
      <c r="A75" s="83" t="str">
        <f>J29</f>
        <v>FORTIS</v>
      </c>
      <c r="B75" s="190"/>
      <c r="C75" s="190"/>
      <c r="D75" s="62"/>
      <c r="E75" s="77"/>
      <c r="F75" s="78"/>
      <c r="G75" s="78"/>
      <c r="H75" s="79"/>
      <c r="I75" s="192" t="str">
        <f>IF(I76="","",IF(I76=K76,"△",IF(I76&gt;K76,"○","×")))</f>
        <v/>
      </c>
      <c r="J75" s="193"/>
      <c r="K75" s="193"/>
      <c r="L75" s="194"/>
      <c r="M75" s="192" t="str">
        <f>IF(M76="","",IF(M76=O76,"△",IF(M76&gt;O76,"○","×")))</f>
        <v/>
      </c>
      <c r="N75" s="193"/>
      <c r="O75" s="193"/>
      <c r="P75" s="194"/>
      <c r="Q75" s="192" t="str">
        <f>IF(Q76="","",IF(Q76=S76,"△",IF(Q76&gt;S76,"○","×")))</f>
        <v/>
      </c>
      <c r="R75" s="193"/>
      <c r="S75" s="193"/>
      <c r="T75" s="194"/>
      <c r="U75" s="61" t="str">
        <f xml:space="preserve"> IF(AP75=0,"", COUNTIF(E75:T75,"○"))</f>
        <v/>
      </c>
      <c r="V75" s="62"/>
      <c r="W75" s="61" t="str">
        <f xml:space="preserve"> IF(AP75=0,"", COUNTIF(E75:T75,"×"))</f>
        <v/>
      </c>
      <c r="X75" s="62"/>
      <c r="Y75" s="61" t="str">
        <f xml:space="preserve"> IF(AP75=0,"", COUNTIF(E75:T75,"△"))</f>
        <v/>
      </c>
      <c r="Z75" s="62"/>
      <c r="AA75" s="61" t="str">
        <f>IF(AP75=0,"", U75*3+Y75)</f>
        <v/>
      </c>
      <c r="AB75" s="62"/>
      <c r="AC75" s="61" t="str">
        <f>IF(AP75=0,"",SUM(E76,I76,M76,Q76))</f>
        <v/>
      </c>
      <c r="AD75" s="62"/>
      <c r="AE75" s="61" t="str">
        <f>IF(AP75=0,"",SUM(G76,K76,O76,S76))</f>
        <v/>
      </c>
      <c r="AF75" s="62"/>
      <c r="AG75" s="61" t="str">
        <f>IF(AP75=0,"",SUM(AC75,-AE75))</f>
        <v/>
      </c>
      <c r="AH75" s="62"/>
      <c r="AI75" s="61" t="str">
        <f>IF($AP$75=0,"",_xlfn.RANK.EQ(AQ75,$AQ$75:$AQ$82))</f>
        <v/>
      </c>
      <c r="AJ75" s="62"/>
      <c r="AK75" s="19"/>
      <c r="AL75" s="19"/>
      <c r="AM75" s="19"/>
      <c r="AN75" s="19"/>
      <c r="AO75" s="19"/>
      <c r="AP75" s="19">
        <f>COUNTA(I76:T76,M78:T78,Q80:T80)</f>
        <v>0</v>
      </c>
      <c r="AQ75" s="136" t="str">
        <f>IF(AP75=0,"",10000000000+(AA75*100000000)+(100000+(AG75*1000))+(AC75))</f>
        <v/>
      </c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</row>
    <row r="76" spans="1:75" s="27" customFormat="1" x14ac:dyDescent="0.15">
      <c r="A76" s="63"/>
      <c r="B76" s="191"/>
      <c r="C76" s="191"/>
      <c r="D76" s="64"/>
      <c r="E76" s="80"/>
      <c r="F76" s="81"/>
      <c r="G76" s="81"/>
      <c r="H76" s="82"/>
      <c r="I76" s="188"/>
      <c r="J76" s="189"/>
      <c r="K76" s="188"/>
      <c r="L76" s="189"/>
      <c r="M76" s="188"/>
      <c r="N76" s="189"/>
      <c r="O76" s="188"/>
      <c r="P76" s="189"/>
      <c r="Q76" s="188"/>
      <c r="R76" s="189"/>
      <c r="S76" s="188"/>
      <c r="T76" s="189"/>
      <c r="U76" s="63"/>
      <c r="V76" s="64"/>
      <c r="W76" s="63"/>
      <c r="X76" s="64"/>
      <c r="Y76" s="63"/>
      <c r="Z76" s="64"/>
      <c r="AA76" s="63"/>
      <c r="AB76" s="64"/>
      <c r="AC76" s="63"/>
      <c r="AD76" s="64"/>
      <c r="AE76" s="63"/>
      <c r="AF76" s="64"/>
      <c r="AG76" s="63"/>
      <c r="AH76" s="64"/>
      <c r="AI76" s="63"/>
      <c r="AJ76" s="64"/>
      <c r="AK76" s="19"/>
      <c r="AL76" s="19"/>
      <c r="AM76" s="19"/>
      <c r="AN76" s="19"/>
      <c r="AO76" s="19"/>
      <c r="AP76" s="19"/>
      <c r="AQ76" s="136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</row>
    <row r="77" spans="1:75" s="27" customFormat="1" x14ac:dyDescent="0.15">
      <c r="A77" s="83" t="str">
        <f>J30</f>
        <v>フェニックス</v>
      </c>
      <c r="B77" s="190"/>
      <c r="C77" s="190"/>
      <c r="D77" s="62"/>
      <c r="E77" s="192" t="str">
        <f>IF(I76="","",IF(E78=G78,"△",IF(E78&gt;G78,"○","×")))</f>
        <v/>
      </c>
      <c r="F77" s="193"/>
      <c r="G77" s="193"/>
      <c r="H77" s="194"/>
      <c r="I77" s="182"/>
      <c r="J77" s="183"/>
      <c r="K77" s="183"/>
      <c r="L77" s="184"/>
      <c r="M77" s="192" t="str">
        <f>IF(M78="","",IF(M78=O78,"△",IF(M78&gt;O78,"○","×")))</f>
        <v/>
      </c>
      <c r="N77" s="193"/>
      <c r="O77" s="193"/>
      <c r="P77" s="194"/>
      <c r="Q77" s="192" t="str">
        <f>IF(Q78="","",IF(Q78=S78,"△",IF(Q78&gt;S78,"○","×")))</f>
        <v/>
      </c>
      <c r="R77" s="193"/>
      <c r="S77" s="193"/>
      <c r="T77" s="194"/>
      <c r="U77" s="61" t="str">
        <f xml:space="preserve"> IF(AP75=0,"", COUNTIF(E77:T77,"○"))</f>
        <v/>
      </c>
      <c r="V77" s="62"/>
      <c r="W77" s="61" t="str">
        <f xml:space="preserve"> IF(AP75=0,"", COUNTIF(E77:T77,"×"))</f>
        <v/>
      </c>
      <c r="X77" s="62"/>
      <c r="Y77" s="61" t="str">
        <f xml:space="preserve"> IF(AP75=0,"", COUNTIF(E77:T77,"△"))</f>
        <v/>
      </c>
      <c r="Z77" s="62"/>
      <c r="AA77" s="61" t="str">
        <f>IF(AP75=0,"", U77*3+Y77)</f>
        <v/>
      </c>
      <c r="AB77" s="62"/>
      <c r="AC77" s="61" t="str">
        <f>IF(AP75=0,"",SUM(E78,I78,M78,Q78))</f>
        <v/>
      </c>
      <c r="AD77" s="62"/>
      <c r="AE77" s="61" t="str">
        <f>IF(AP75=0,"",SUM(G78,K78,O78,S78))</f>
        <v/>
      </c>
      <c r="AF77" s="62"/>
      <c r="AG77" s="61" t="str">
        <f>IF(AP75=0,"",SUM(AC77,-AE77))</f>
        <v/>
      </c>
      <c r="AH77" s="62"/>
      <c r="AI77" s="61" t="str">
        <f>IF($AP$75=0,"",_xlfn.RANK.EQ(AQ77,$AQ$75:$AQ$82))</f>
        <v/>
      </c>
      <c r="AJ77" s="62"/>
      <c r="AK77" s="19"/>
      <c r="AL77" s="19"/>
      <c r="AM77" s="19"/>
      <c r="AN77" s="19"/>
      <c r="AO77" s="19"/>
      <c r="AP77" s="19"/>
      <c r="AQ77" s="136" t="str">
        <f>IF(AP75=0,"",10000000000+(AA77*100000000)+(100000+(AG77*1000))+(AC77))</f>
        <v/>
      </c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</row>
    <row r="78" spans="1:75" s="27" customFormat="1" x14ac:dyDescent="0.15">
      <c r="A78" s="63"/>
      <c r="B78" s="191"/>
      <c r="C78" s="191"/>
      <c r="D78" s="64"/>
      <c r="E78" s="89" t="str">
        <f>IF(K76="","",K76)</f>
        <v/>
      </c>
      <c r="F78" s="90"/>
      <c r="G78" s="89" t="str">
        <f>IF(I76="","",I76)</f>
        <v/>
      </c>
      <c r="H78" s="90"/>
      <c r="I78" s="185"/>
      <c r="J78" s="186"/>
      <c r="K78" s="186"/>
      <c r="L78" s="187"/>
      <c r="M78" s="206"/>
      <c r="N78" s="207"/>
      <c r="O78" s="206"/>
      <c r="P78" s="207"/>
      <c r="Q78" s="206"/>
      <c r="R78" s="207"/>
      <c r="S78" s="206"/>
      <c r="T78" s="207"/>
      <c r="U78" s="63"/>
      <c r="V78" s="64"/>
      <c r="W78" s="63"/>
      <c r="X78" s="64"/>
      <c r="Y78" s="63"/>
      <c r="Z78" s="64"/>
      <c r="AA78" s="63"/>
      <c r="AB78" s="64"/>
      <c r="AC78" s="63"/>
      <c r="AD78" s="64"/>
      <c r="AE78" s="63"/>
      <c r="AF78" s="64"/>
      <c r="AG78" s="63"/>
      <c r="AH78" s="64"/>
      <c r="AI78" s="63"/>
      <c r="AJ78" s="64"/>
      <c r="AK78" s="19"/>
      <c r="AL78" s="19"/>
      <c r="AM78" s="19"/>
      <c r="AN78" s="19"/>
      <c r="AO78" s="19"/>
      <c r="AP78" s="19"/>
      <c r="AQ78" s="136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</row>
    <row r="79" spans="1:75" s="27" customFormat="1" x14ac:dyDescent="0.15">
      <c r="A79" s="83" t="str">
        <f>J31</f>
        <v>高畠SC</v>
      </c>
      <c r="B79" s="190"/>
      <c r="C79" s="190"/>
      <c r="D79" s="62"/>
      <c r="E79" s="192" t="str">
        <f>IF(M76="","",IF(E80=G80,"△",IF(E80&gt;G80,"○","×")))</f>
        <v/>
      </c>
      <c r="F79" s="193"/>
      <c r="G79" s="193"/>
      <c r="H79" s="194"/>
      <c r="I79" s="192" t="str">
        <f>IF(M78="","",IF(I80=K80,"△",IF(I80&gt;K80,"○","×")))</f>
        <v/>
      </c>
      <c r="J79" s="193"/>
      <c r="K79" s="193"/>
      <c r="L79" s="194"/>
      <c r="M79" s="200"/>
      <c r="N79" s="201"/>
      <c r="O79" s="201"/>
      <c r="P79" s="202"/>
      <c r="Q79" s="192" t="str">
        <f>IF(Q80="","",IF(Q80=S80,"△",IF(Q80&gt;S80,"○","×")))</f>
        <v/>
      </c>
      <c r="R79" s="193"/>
      <c r="S79" s="193"/>
      <c r="T79" s="194"/>
      <c r="U79" s="61" t="str">
        <f xml:space="preserve"> IF(AP75=0,"", COUNTIF(E79:T79,"○"))</f>
        <v/>
      </c>
      <c r="V79" s="62"/>
      <c r="W79" s="61" t="str">
        <f xml:space="preserve"> IF(AP75=0,"", COUNTIF(E79:T79,"×"))</f>
        <v/>
      </c>
      <c r="X79" s="62"/>
      <c r="Y79" s="61" t="str">
        <f xml:space="preserve"> IF(AP75=0,"", COUNTIF(E79:T79,"△"))</f>
        <v/>
      </c>
      <c r="Z79" s="62"/>
      <c r="AA79" s="61" t="str">
        <f>IF(AP75=0,"", U79*3+Y79)</f>
        <v/>
      </c>
      <c r="AB79" s="62"/>
      <c r="AC79" s="61" t="str">
        <f>IF(AP75=0,"",SUM(E80,I80,M80,Q80))</f>
        <v/>
      </c>
      <c r="AD79" s="62"/>
      <c r="AE79" s="61" t="str">
        <f>IF(AP75=0,"",SUM(G80,K80,O80,S80))</f>
        <v/>
      </c>
      <c r="AF79" s="62"/>
      <c r="AG79" s="61" t="str">
        <f>IF(AP75=0,"",SUM(AC79,-AE79))</f>
        <v/>
      </c>
      <c r="AH79" s="62"/>
      <c r="AI79" s="61" t="str">
        <f>IF($AP$75=0,"",_xlfn.RANK.EQ(AQ79,$AQ$75:$AQ$82))</f>
        <v/>
      </c>
      <c r="AJ79" s="62"/>
      <c r="AK79" s="19"/>
      <c r="AL79" s="19"/>
      <c r="AM79" s="19"/>
      <c r="AN79" s="19"/>
      <c r="AO79" s="19"/>
      <c r="AP79" s="19"/>
      <c r="AQ79" s="136" t="str">
        <f>IF(AP75=0,"",10000000000+(AA79*100000000)+(100000+(AG79*1000))+(AC79))</f>
        <v/>
      </c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</row>
    <row r="80" spans="1:75" s="27" customFormat="1" x14ac:dyDescent="0.15">
      <c r="A80" s="63"/>
      <c r="B80" s="191"/>
      <c r="C80" s="191"/>
      <c r="D80" s="64"/>
      <c r="E80" s="195" t="str">
        <f>IF(O76="","",O76)</f>
        <v/>
      </c>
      <c r="F80" s="196"/>
      <c r="G80" s="195" t="str">
        <f>IF(M76="","",M76)</f>
        <v/>
      </c>
      <c r="H80" s="196"/>
      <c r="I80" s="195" t="str">
        <f>IF(O78="","",O78)</f>
        <v/>
      </c>
      <c r="J80" s="196"/>
      <c r="K80" s="195" t="str">
        <f>IF(M78="","",M78)</f>
        <v/>
      </c>
      <c r="L80" s="196"/>
      <c r="M80" s="203"/>
      <c r="N80" s="204"/>
      <c r="O80" s="204"/>
      <c r="P80" s="205"/>
      <c r="Q80" s="197"/>
      <c r="R80" s="198"/>
      <c r="S80" s="197"/>
      <c r="T80" s="198"/>
      <c r="U80" s="63"/>
      <c r="V80" s="64"/>
      <c r="W80" s="63"/>
      <c r="X80" s="64"/>
      <c r="Y80" s="63"/>
      <c r="Z80" s="64"/>
      <c r="AA80" s="63"/>
      <c r="AB80" s="64"/>
      <c r="AC80" s="63"/>
      <c r="AD80" s="64"/>
      <c r="AE80" s="63"/>
      <c r="AF80" s="64"/>
      <c r="AG80" s="63"/>
      <c r="AH80" s="64"/>
      <c r="AI80" s="63"/>
      <c r="AJ80" s="64"/>
      <c r="AK80" s="19"/>
      <c r="AL80" s="19"/>
      <c r="AM80" s="19"/>
      <c r="AN80" s="19"/>
      <c r="AO80" s="19"/>
      <c r="AP80" s="19"/>
      <c r="AQ80" s="136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</row>
    <row r="81" spans="1:75" s="27" customFormat="1" x14ac:dyDescent="0.15">
      <c r="A81" s="83" t="str">
        <f>J32</f>
        <v>-</v>
      </c>
      <c r="B81" s="190"/>
      <c r="C81" s="190"/>
      <c r="D81" s="62"/>
      <c r="E81" s="192" t="str">
        <f>IF(Q76="","",IF(E82=G82,"△",IF(E82&gt;G82,"○","×")))</f>
        <v/>
      </c>
      <c r="F81" s="193"/>
      <c r="G81" s="193"/>
      <c r="H81" s="194"/>
      <c r="I81" s="192" t="str">
        <f>IF(Q78="","",IF(I82=K82,"△",IF(I82&gt;K82,"○","×")))</f>
        <v/>
      </c>
      <c r="J81" s="193"/>
      <c r="K81" s="193"/>
      <c r="L81" s="194"/>
      <c r="M81" s="192" t="str">
        <f>IF(Q80="","",IF(M82=O82,"△",IF(M82&gt;O82,"○","×")))</f>
        <v/>
      </c>
      <c r="N81" s="193"/>
      <c r="O81" s="193"/>
      <c r="P81" s="194"/>
      <c r="Q81" s="182"/>
      <c r="R81" s="183"/>
      <c r="S81" s="183"/>
      <c r="T81" s="184"/>
      <c r="U81" s="61"/>
      <c r="V81" s="62"/>
      <c r="W81" s="61"/>
      <c r="X81" s="62"/>
      <c r="Y81" s="61"/>
      <c r="Z81" s="62"/>
      <c r="AA81" s="61"/>
      <c r="AB81" s="62"/>
      <c r="AC81" s="61"/>
      <c r="AD81" s="62"/>
      <c r="AE81" s="61"/>
      <c r="AF81" s="62"/>
      <c r="AG81" s="61"/>
      <c r="AH81" s="62"/>
      <c r="AI81" s="61"/>
      <c r="AJ81" s="62"/>
      <c r="AK81" s="19"/>
      <c r="AL81" s="19"/>
      <c r="AM81" s="19"/>
      <c r="AN81" s="19"/>
      <c r="AO81" s="19"/>
      <c r="AP81" s="19"/>
      <c r="AQ81" s="136">
        <v>-100</v>
      </c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</row>
    <row r="82" spans="1:75" s="27" customFormat="1" x14ac:dyDescent="0.15">
      <c r="A82" s="63"/>
      <c r="B82" s="191"/>
      <c r="C82" s="191"/>
      <c r="D82" s="64"/>
      <c r="E82" s="199" t="str">
        <f>IF(S76="","",S76)</f>
        <v/>
      </c>
      <c r="F82" s="199"/>
      <c r="G82" s="199" t="str">
        <f>IF(Q76="","",Q76)</f>
        <v/>
      </c>
      <c r="H82" s="199"/>
      <c r="I82" s="199" t="str">
        <f>IF(S78="","",S78)</f>
        <v/>
      </c>
      <c r="J82" s="199"/>
      <c r="K82" s="199" t="str">
        <f>IF(Q78="","",Q78)</f>
        <v/>
      </c>
      <c r="L82" s="199"/>
      <c r="M82" s="199" t="str">
        <f>IF(S80="","",S80)</f>
        <v/>
      </c>
      <c r="N82" s="199"/>
      <c r="O82" s="199" t="str">
        <f>IF(Q80="","",Q80)</f>
        <v/>
      </c>
      <c r="P82" s="199"/>
      <c r="Q82" s="185"/>
      <c r="R82" s="186"/>
      <c r="S82" s="186"/>
      <c r="T82" s="187"/>
      <c r="U82" s="63"/>
      <c r="V82" s="64"/>
      <c r="W82" s="63"/>
      <c r="X82" s="64"/>
      <c r="Y82" s="63"/>
      <c r="Z82" s="64"/>
      <c r="AA82" s="63"/>
      <c r="AB82" s="64"/>
      <c r="AC82" s="63"/>
      <c r="AD82" s="64"/>
      <c r="AE82" s="63"/>
      <c r="AF82" s="64"/>
      <c r="AG82" s="63"/>
      <c r="AH82" s="64"/>
      <c r="AI82" s="63"/>
      <c r="AJ82" s="64"/>
      <c r="AK82" s="19"/>
      <c r="AL82" s="19"/>
      <c r="AM82" s="19"/>
      <c r="AN82" s="19"/>
      <c r="AO82" s="19"/>
      <c r="AP82" s="19"/>
      <c r="AQ82" s="136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</row>
    <row r="83" spans="1:75" x14ac:dyDescent="0.15">
      <c r="A83" s="2"/>
      <c r="B83" s="2"/>
      <c r="C83" s="2"/>
      <c r="D83" s="2"/>
      <c r="V83" s="3"/>
      <c r="AA83" s="2"/>
      <c r="AB83" s="2"/>
      <c r="AC83" s="2"/>
      <c r="AD83" s="2"/>
      <c r="AE83" s="2"/>
      <c r="AF83" s="2"/>
      <c r="AG83" s="2"/>
      <c r="AH83" s="2"/>
      <c r="AI83" s="2"/>
      <c r="AJ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5" s="27" customFormat="1" x14ac:dyDescent="0.15">
      <c r="A84" s="91" t="s">
        <v>64</v>
      </c>
      <c r="B84" s="96"/>
      <c r="C84" s="96"/>
      <c r="D84" s="92"/>
      <c r="E84" s="91" t="str">
        <f>A85</f>
        <v>北部SC</v>
      </c>
      <c r="F84" s="96"/>
      <c r="G84" s="96"/>
      <c r="H84" s="92"/>
      <c r="I84" s="93" t="str">
        <f>A87</f>
        <v>南陽FC</v>
      </c>
      <c r="J84" s="96"/>
      <c r="K84" s="96"/>
      <c r="L84" s="92"/>
      <c r="M84" s="97" t="str">
        <f>A89</f>
        <v>エストレーラ</v>
      </c>
      <c r="N84" s="208"/>
      <c r="O84" s="208"/>
      <c r="P84" s="90"/>
      <c r="Q84" s="93" t="str">
        <f>A91</f>
        <v>-</v>
      </c>
      <c r="R84" s="96"/>
      <c r="S84" s="96"/>
      <c r="T84" s="92"/>
      <c r="U84" s="93" t="s">
        <v>53</v>
      </c>
      <c r="V84" s="95"/>
      <c r="W84" s="89" t="s">
        <v>54</v>
      </c>
      <c r="X84" s="90"/>
      <c r="Y84" s="89" t="s">
        <v>55</v>
      </c>
      <c r="Z84" s="90"/>
      <c r="AA84" s="91" t="s">
        <v>56</v>
      </c>
      <c r="AB84" s="92"/>
      <c r="AC84" s="91" t="s">
        <v>57</v>
      </c>
      <c r="AD84" s="92"/>
      <c r="AE84" s="91" t="s">
        <v>58</v>
      </c>
      <c r="AF84" s="92"/>
      <c r="AG84" s="91" t="s">
        <v>59</v>
      </c>
      <c r="AH84" s="92"/>
      <c r="AI84" s="91" t="s">
        <v>60</v>
      </c>
      <c r="AJ84" s="92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</row>
    <row r="85" spans="1:75" s="27" customFormat="1" x14ac:dyDescent="0.15">
      <c r="A85" s="83" t="str">
        <f>P29</f>
        <v>北部SC</v>
      </c>
      <c r="B85" s="190"/>
      <c r="C85" s="190"/>
      <c r="D85" s="62"/>
      <c r="E85" s="77"/>
      <c r="F85" s="78"/>
      <c r="G85" s="78"/>
      <c r="H85" s="79"/>
      <c r="I85" s="192" t="str">
        <f>IF(I86="","",IF(I86=K86,"△",IF(I86&gt;K86,"○","×")))</f>
        <v/>
      </c>
      <c r="J85" s="193"/>
      <c r="K85" s="193"/>
      <c r="L85" s="194"/>
      <c r="M85" s="192" t="str">
        <f>IF(M86="","",IF(M86=O86,"△",IF(M86&gt;O86,"○","×")))</f>
        <v/>
      </c>
      <c r="N85" s="193"/>
      <c r="O85" s="193"/>
      <c r="P85" s="194"/>
      <c r="Q85" s="192" t="str">
        <f>IF(Q86="","",IF(Q86=S86,"△",IF(Q86&gt;S86,"○","×")))</f>
        <v/>
      </c>
      <c r="R85" s="193"/>
      <c r="S85" s="193"/>
      <c r="T85" s="194"/>
      <c r="U85" s="61" t="str">
        <f xml:space="preserve"> IF(AP85=0,"", COUNTIF(E85:T85,"○"))</f>
        <v/>
      </c>
      <c r="V85" s="62"/>
      <c r="W85" s="61" t="str">
        <f xml:space="preserve"> IF(AP85=0,"", COUNTIF(E85:T85,"×"))</f>
        <v/>
      </c>
      <c r="X85" s="62"/>
      <c r="Y85" s="61" t="str">
        <f xml:space="preserve"> IF(AP85=0,"", COUNTIF(E85:T85,"△"))</f>
        <v/>
      </c>
      <c r="Z85" s="62"/>
      <c r="AA85" s="61" t="str">
        <f>IF(AP85=0,"", U85*3+Y85)</f>
        <v/>
      </c>
      <c r="AB85" s="62"/>
      <c r="AC85" s="61" t="str">
        <f>IF(AP85=0,"",SUM(E86,I86,M86,Q86))</f>
        <v/>
      </c>
      <c r="AD85" s="62"/>
      <c r="AE85" s="61" t="str">
        <f>IF(AP85=0,"",SUM(G86,K86,O86,S86))</f>
        <v/>
      </c>
      <c r="AF85" s="62"/>
      <c r="AG85" s="61" t="str">
        <f>IF(AP85=0,"",SUM(AC85,-AE85))</f>
        <v/>
      </c>
      <c r="AH85" s="62"/>
      <c r="AI85" s="61" t="str">
        <f>IF($AP$85=0,"",_xlfn.RANK.EQ(AQ85,$AQ$85:$AQ$92))</f>
        <v/>
      </c>
      <c r="AJ85" s="62"/>
      <c r="AK85" s="19"/>
      <c r="AL85" s="19"/>
      <c r="AM85" s="19"/>
      <c r="AN85" s="19"/>
      <c r="AO85" s="19"/>
      <c r="AP85" s="19">
        <f>COUNTA(I86:T86,M88:T88,Q90:T90)</f>
        <v>0</v>
      </c>
      <c r="AQ85" s="136" t="str">
        <f>IF(AP85=0,"",10000000000+(AA85*100000000)+(100000+(AG85*1000))+(AC85))</f>
        <v/>
      </c>
      <c r="AR85" s="19"/>
      <c r="AS85" s="19"/>
      <c r="AT85" s="19"/>
      <c r="AU85" s="47"/>
      <c r="AV85" s="47" t="s">
        <v>128</v>
      </c>
      <c r="AW85" s="47"/>
      <c r="AX85" s="47"/>
      <c r="AY85" s="47"/>
      <c r="AZ85" s="47"/>
      <c r="BA85" s="47"/>
      <c r="BB85" s="47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</row>
    <row r="86" spans="1:75" s="27" customFormat="1" x14ac:dyDescent="0.15">
      <c r="A86" s="63"/>
      <c r="B86" s="191"/>
      <c r="C86" s="191"/>
      <c r="D86" s="64"/>
      <c r="E86" s="80"/>
      <c r="F86" s="81"/>
      <c r="G86" s="81"/>
      <c r="H86" s="82"/>
      <c r="I86" s="188"/>
      <c r="J86" s="189"/>
      <c r="K86" s="188"/>
      <c r="L86" s="189"/>
      <c r="M86" s="188"/>
      <c r="N86" s="189"/>
      <c r="O86" s="188"/>
      <c r="P86" s="189"/>
      <c r="Q86" s="188"/>
      <c r="R86" s="189"/>
      <c r="S86" s="188"/>
      <c r="T86" s="189"/>
      <c r="U86" s="63"/>
      <c r="V86" s="64"/>
      <c r="W86" s="63"/>
      <c r="X86" s="64"/>
      <c r="Y86" s="63"/>
      <c r="Z86" s="64"/>
      <c r="AA86" s="63"/>
      <c r="AB86" s="64"/>
      <c r="AC86" s="63"/>
      <c r="AD86" s="64"/>
      <c r="AE86" s="63"/>
      <c r="AF86" s="64"/>
      <c r="AG86" s="63"/>
      <c r="AH86" s="64"/>
      <c r="AI86" s="63"/>
      <c r="AJ86" s="64"/>
      <c r="AK86" s="19"/>
      <c r="AL86" s="19"/>
      <c r="AM86" s="19"/>
      <c r="AN86" s="19"/>
      <c r="AO86" s="19"/>
      <c r="AP86" s="19"/>
      <c r="AQ86" s="136"/>
      <c r="AR86" s="19"/>
      <c r="AS86" s="19"/>
      <c r="AT86" s="19"/>
      <c r="AU86" s="47"/>
      <c r="AV86" s="47" t="s">
        <v>128</v>
      </c>
      <c r="AW86" s="47"/>
      <c r="AX86" s="47"/>
      <c r="AY86" s="47"/>
      <c r="AZ86" s="47"/>
      <c r="BA86" s="47"/>
      <c r="BB86" s="47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</row>
    <row r="87" spans="1:75" s="27" customFormat="1" x14ac:dyDescent="0.15">
      <c r="A87" s="209" t="str">
        <f>P30</f>
        <v>南陽FC</v>
      </c>
      <c r="B87" s="210"/>
      <c r="C87" s="210"/>
      <c r="D87" s="211"/>
      <c r="E87" s="192" t="str">
        <f>IF(I86="","",IF(E88=G88,"△",IF(E88&gt;G88,"○","×")))</f>
        <v/>
      </c>
      <c r="F87" s="193"/>
      <c r="G87" s="193"/>
      <c r="H87" s="194"/>
      <c r="I87" s="182"/>
      <c r="J87" s="183"/>
      <c r="K87" s="183"/>
      <c r="L87" s="184"/>
      <c r="M87" s="192" t="str">
        <f>IF(M88="","",IF(M88=O88,"△",IF(M88&gt;O88,"○","×")))</f>
        <v/>
      </c>
      <c r="N87" s="193"/>
      <c r="O87" s="193"/>
      <c r="P87" s="194"/>
      <c r="Q87" s="192" t="str">
        <f>IF(Q88="","",IF(Q88=S88,"△",IF(Q88&gt;S88,"○","×")))</f>
        <v/>
      </c>
      <c r="R87" s="193"/>
      <c r="S87" s="193"/>
      <c r="T87" s="194"/>
      <c r="U87" s="61" t="str">
        <f xml:space="preserve"> IF(AP85=0,"", COUNTIF(E87:T87,"○"))</f>
        <v/>
      </c>
      <c r="V87" s="62"/>
      <c r="W87" s="61" t="str">
        <f xml:space="preserve"> IF(AP85=0,"", COUNTIF(E87:T87,"×"))</f>
        <v/>
      </c>
      <c r="X87" s="62"/>
      <c r="Y87" s="61" t="str">
        <f xml:space="preserve"> IF(AP85=0,"", COUNTIF(E87:T87,"△"))</f>
        <v/>
      </c>
      <c r="Z87" s="62"/>
      <c r="AA87" s="61" t="str">
        <f>IF(AP85=0,"", U87*3+Y87)</f>
        <v/>
      </c>
      <c r="AB87" s="62"/>
      <c r="AC87" s="61" t="str">
        <f>IF(AP85=0,"",SUM(E88,I88,M88,Q88))</f>
        <v/>
      </c>
      <c r="AD87" s="62"/>
      <c r="AE87" s="61" t="str">
        <f>IF(AP85=0,"",SUM(G88,K88,O88,S88))</f>
        <v/>
      </c>
      <c r="AF87" s="62"/>
      <c r="AG87" s="61" t="str">
        <f>IF(AP85=0,"",SUM(AC87,-AE87))</f>
        <v/>
      </c>
      <c r="AH87" s="62"/>
      <c r="AI87" s="61" t="str">
        <f>IF($AP$85=0,"",_xlfn.RANK.EQ(AQ87,$AQ$85:$AQ$92))</f>
        <v/>
      </c>
      <c r="AJ87" s="62"/>
      <c r="AK87" s="19"/>
      <c r="AL87" s="19"/>
      <c r="AM87" s="19"/>
      <c r="AN87" s="19"/>
      <c r="AO87" s="19"/>
      <c r="AP87" s="19"/>
      <c r="AQ87" s="136" t="str">
        <f>IF(AP85=0,"",10000000000+(AA87*100000000)+(100000+(AG87*1000))+(AC87))</f>
        <v/>
      </c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</row>
    <row r="88" spans="1:75" s="27" customFormat="1" x14ac:dyDescent="0.15">
      <c r="A88" s="212"/>
      <c r="B88" s="213"/>
      <c r="C88" s="213"/>
      <c r="D88" s="214"/>
      <c r="E88" s="89" t="str">
        <f>IF(K86="","",K86)</f>
        <v/>
      </c>
      <c r="F88" s="90"/>
      <c r="G88" s="89" t="str">
        <f>IF(I86="","",I86)</f>
        <v/>
      </c>
      <c r="H88" s="90"/>
      <c r="I88" s="185"/>
      <c r="J88" s="186"/>
      <c r="K88" s="186"/>
      <c r="L88" s="187"/>
      <c r="M88" s="206"/>
      <c r="N88" s="207"/>
      <c r="O88" s="206"/>
      <c r="P88" s="207"/>
      <c r="Q88" s="206"/>
      <c r="R88" s="207"/>
      <c r="S88" s="206"/>
      <c r="T88" s="207"/>
      <c r="U88" s="63"/>
      <c r="V88" s="64"/>
      <c r="W88" s="63"/>
      <c r="X88" s="64"/>
      <c r="Y88" s="63"/>
      <c r="Z88" s="64"/>
      <c r="AA88" s="63"/>
      <c r="AB88" s="64"/>
      <c r="AC88" s="63"/>
      <c r="AD88" s="64"/>
      <c r="AE88" s="63"/>
      <c r="AF88" s="64"/>
      <c r="AG88" s="63"/>
      <c r="AH88" s="64"/>
      <c r="AI88" s="63"/>
      <c r="AJ88" s="64"/>
      <c r="AK88" s="19"/>
      <c r="AL88" s="19"/>
      <c r="AM88" s="19"/>
      <c r="AN88" s="19"/>
      <c r="AO88" s="19"/>
      <c r="AP88" s="19"/>
      <c r="AQ88" s="136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</row>
    <row r="89" spans="1:75" s="27" customFormat="1" x14ac:dyDescent="0.15">
      <c r="A89" s="209" t="str">
        <f>P31</f>
        <v>エストレーラ</v>
      </c>
      <c r="B89" s="210"/>
      <c r="C89" s="210"/>
      <c r="D89" s="211"/>
      <c r="E89" s="192" t="str">
        <f>IF(M86="","",IF(E90=G90,"△",IF(E90&gt;G90,"○","×")))</f>
        <v/>
      </c>
      <c r="F89" s="193"/>
      <c r="G89" s="193"/>
      <c r="H89" s="194"/>
      <c r="I89" s="192" t="str">
        <f>IF(M88="","",IF(I90=K90,"△",IF(I90&gt;K90,"○","×")))</f>
        <v/>
      </c>
      <c r="J89" s="193"/>
      <c r="K89" s="193"/>
      <c r="L89" s="194"/>
      <c r="M89" s="200"/>
      <c r="N89" s="201"/>
      <c r="O89" s="201"/>
      <c r="P89" s="202"/>
      <c r="Q89" s="192" t="str">
        <f>IF(Q90="","",IF(Q90=S90,"△",IF(Q90&gt;S90,"○","×")))</f>
        <v/>
      </c>
      <c r="R89" s="193"/>
      <c r="S89" s="193"/>
      <c r="T89" s="194"/>
      <c r="U89" s="61" t="str">
        <f xml:space="preserve"> IF(AP85=0,"", COUNTIF(E89:T89,"○"))</f>
        <v/>
      </c>
      <c r="V89" s="62"/>
      <c r="W89" s="61" t="str">
        <f xml:space="preserve"> IF(AP85=0,"", COUNTIF(E89:T89,"×"))</f>
        <v/>
      </c>
      <c r="X89" s="62"/>
      <c r="Y89" s="61" t="str">
        <f xml:space="preserve"> IF(AP85=0,"", COUNTIF(E89:T89,"△"))</f>
        <v/>
      </c>
      <c r="Z89" s="62"/>
      <c r="AA89" s="61" t="str">
        <f>IF(AP85=0,"", U89*3+Y89)</f>
        <v/>
      </c>
      <c r="AB89" s="62"/>
      <c r="AC89" s="61" t="str">
        <f>IF(AP85=0,"",SUM(E90,I90,M90,Q90))</f>
        <v/>
      </c>
      <c r="AD89" s="62"/>
      <c r="AE89" s="61" t="str">
        <f>IF(AP85=0,"",SUM(G90,K90,O90,S90))</f>
        <v/>
      </c>
      <c r="AF89" s="62"/>
      <c r="AG89" s="61" t="str">
        <f>IF(AP85=0,"",SUM(AC89,-AE89))</f>
        <v/>
      </c>
      <c r="AH89" s="62"/>
      <c r="AI89" s="61" t="str">
        <f>IF($AP$85=0,"",_xlfn.RANK.EQ(AQ89,$AQ$85:$AQ$92))</f>
        <v/>
      </c>
      <c r="AJ89" s="62"/>
      <c r="AK89" s="19"/>
      <c r="AL89" s="19"/>
      <c r="AM89" s="19"/>
      <c r="AN89" s="19"/>
      <c r="AO89" s="19"/>
      <c r="AP89" s="19"/>
      <c r="AQ89" s="136" t="str">
        <f>IF(AP85=0,"",10000000000+(AA89*100000000)+(100000+(AG89*1000))+(AC89))</f>
        <v/>
      </c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</row>
    <row r="90" spans="1:75" s="27" customFormat="1" x14ac:dyDescent="0.15">
      <c r="A90" s="212"/>
      <c r="B90" s="213"/>
      <c r="C90" s="213"/>
      <c r="D90" s="214"/>
      <c r="E90" s="195" t="str">
        <f>IF(O86="","",O86)</f>
        <v/>
      </c>
      <c r="F90" s="196"/>
      <c r="G90" s="195" t="str">
        <f>IF(M86="","",M86)</f>
        <v/>
      </c>
      <c r="H90" s="196"/>
      <c r="I90" s="195" t="str">
        <f>IF(O88="","",O88)</f>
        <v/>
      </c>
      <c r="J90" s="196"/>
      <c r="K90" s="195" t="str">
        <f>IF(M88="","",M88)</f>
        <v/>
      </c>
      <c r="L90" s="196"/>
      <c r="M90" s="203"/>
      <c r="N90" s="204"/>
      <c r="O90" s="204"/>
      <c r="P90" s="205"/>
      <c r="Q90" s="197"/>
      <c r="R90" s="198"/>
      <c r="S90" s="197"/>
      <c r="T90" s="198"/>
      <c r="U90" s="63"/>
      <c r="V90" s="64"/>
      <c r="W90" s="63"/>
      <c r="X90" s="64"/>
      <c r="Y90" s="63"/>
      <c r="Z90" s="64"/>
      <c r="AA90" s="63"/>
      <c r="AB90" s="64"/>
      <c r="AC90" s="63"/>
      <c r="AD90" s="64"/>
      <c r="AE90" s="63"/>
      <c r="AF90" s="64"/>
      <c r="AG90" s="63"/>
      <c r="AH90" s="64"/>
      <c r="AI90" s="63"/>
      <c r="AJ90" s="64"/>
      <c r="AK90" s="19"/>
      <c r="AL90" s="19"/>
      <c r="AM90" s="19"/>
      <c r="AN90" s="19"/>
      <c r="AO90" s="19"/>
      <c r="AP90" s="19"/>
      <c r="AQ90" s="136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</row>
    <row r="91" spans="1:75" s="27" customFormat="1" x14ac:dyDescent="0.15">
      <c r="A91" s="209" t="str">
        <f>P32</f>
        <v>-</v>
      </c>
      <c r="B91" s="210"/>
      <c r="C91" s="210"/>
      <c r="D91" s="211"/>
      <c r="E91" s="192" t="str">
        <f>IF(Q86="","",IF(E92=G92,"△",IF(E92&gt;G92,"○","×")))</f>
        <v/>
      </c>
      <c r="F91" s="193"/>
      <c r="G91" s="193"/>
      <c r="H91" s="194"/>
      <c r="I91" s="192" t="str">
        <f>IF(Q88="","",IF(I92=K92,"△",IF(I92&gt;K92,"○","×")))</f>
        <v/>
      </c>
      <c r="J91" s="193"/>
      <c r="K91" s="193"/>
      <c r="L91" s="194"/>
      <c r="M91" s="192" t="str">
        <f>IF(Q90="","",IF(M92=O92,"△",IF(M92&gt;O92,"○","×")))</f>
        <v/>
      </c>
      <c r="N91" s="193"/>
      <c r="O91" s="193"/>
      <c r="P91" s="194"/>
      <c r="Q91" s="182"/>
      <c r="R91" s="183"/>
      <c r="S91" s="183"/>
      <c r="T91" s="184"/>
      <c r="U91" s="61"/>
      <c r="V91" s="62"/>
      <c r="W91" s="61"/>
      <c r="X91" s="62"/>
      <c r="Y91" s="61"/>
      <c r="Z91" s="62"/>
      <c r="AA91" s="61"/>
      <c r="AB91" s="62"/>
      <c r="AC91" s="61"/>
      <c r="AD91" s="62"/>
      <c r="AE91" s="61"/>
      <c r="AF91" s="62"/>
      <c r="AG91" s="61"/>
      <c r="AH91" s="62"/>
      <c r="AI91" s="61"/>
      <c r="AJ91" s="62"/>
      <c r="AK91" s="19"/>
      <c r="AL91" s="19"/>
      <c r="AM91" s="19"/>
      <c r="AN91" s="19"/>
      <c r="AO91" s="19"/>
      <c r="AP91" s="19"/>
      <c r="AQ91" s="136">
        <v>-100</v>
      </c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</row>
    <row r="92" spans="1:75" s="27" customFormat="1" x14ac:dyDescent="0.15">
      <c r="A92" s="212"/>
      <c r="B92" s="213"/>
      <c r="C92" s="213"/>
      <c r="D92" s="214"/>
      <c r="E92" s="199" t="str">
        <f>IF(S86="","",S86)</f>
        <v/>
      </c>
      <c r="F92" s="199"/>
      <c r="G92" s="199" t="str">
        <f>IF(Q86="","",Q86)</f>
        <v/>
      </c>
      <c r="H92" s="199"/>
      <c r="I92" s="199" t="str">
        <f>IF(S88="","",S88)</f>
        <v/>
      </c>
      <c r="J92" s="199"/>
      <c r="K92" s="199" t="str">
        <f>IF(Q88="","",Q88)</f>
        <v/>
      </c>
      <c r="L92" s="199"/>
      <c r="M92" s="199" t="str">
        <f>IF(S90="","",S90)</f>
        <v/>
      </c>
      <c r="N92" s="199"/>
      <c r="O92" s="199" t="str">
        <f>IF(Q90="","",Q90)</f>
        <v/>
      </c>
      <c r="P92" s="199"/>
      <c r="Q92" s="185"/>
      <c r="R92" s="186"/>
      <c r="S92" s="186"/>
      <c r="T92" s="187"/>
      <c r="U92" s="63"/>
      <c r="V92" s="64"/>
      <c r="W92" s="63"/>
      <c r="X92" s="64"/>
      <c r="Y92" s="63"/>
      <c r="Z92" s="64"/>
      <c r="AA92" s="63"/>
      <c r="AB92" s="64"/>
      <c r="AC92" s="63"/>
      <c r="AD92" s="64"/>
      <c r="AE92" s="63"/>
      <c r="AF92" s="64"/>
      <c r="AG92" s="63"/>
      <c r="AH92" s="64"/>
      <c r="AI92" s="63"/>
      <c r="AJ92" s="64"/>
      <c r="AK92" s="19"/>
      <c r="AL92" s="19"/>
      <c r="AM92" s="19"/>
      <c r="AN92" s="19"/>
      <c r="AO92" s="19"/>
      <c r="AP92" s="19"/>
      <c r="AQ92" s="136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</row>
    <row r="93" spans="1:75" x14ac:dyDescent="0.15">
      <c r="A93" s="2"/>
      <c r="B93" s="2"/>
      <c r="C93" s="2"/>
      <c r="D93" s="2"/>
      <c r="V93" s="3"/>
      <c r="AA93" s="2"/>
      <c r="AB93" s="2"/>
      <c r="AC93" s="2"/>
      <c r="AD93" s="2"/>
      <c r="AE93" s="2"/>
      <c r="AF93" s="2"/>
      <c r="AG93" s="2"/>
      <c r="AH93" s="2"/>
      <c r="AI93" s="2"/>
      <c r="AJ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</row>
    <row r="94" spans="1:75" s="27" customFormat="1" x14ac:dyDescent="0.15">
      <c r="A94" s="91" t="s">
        <v>65</v>
      </c>
      <c r="B94" s="96"/>
      <c r="C94" s="96"/>
      <c r="D94" s="92"/>
      <c r="E94" s="91" t="str">
        <f>A95</f>
        <v>ホークス</v>
      </c>
      <c r="F94" s="96"/>
      <c r="G94" s="96"/>
      <c r="H94" s="92"/>
      <c r="I94" s="93" t="str">
        <f>A97</f>
        <v>アルカディア</v>
      </c>
      <c r="J94" s="96"/>
      <c r="K94" s="96"/>
      <c r="L94" s="92"/>
      <c r="M94" s="97" t="str">
        <f>A99</f>
        <v>グラッソ</v>
      </c>
      <c r="N94" s="208"/>
      <c r="O94" s="208"/>
      <c r="P94" s="90"/>
      <c r="Q94" s="93" t="str">
        <f>A101</f>
        <v>-</v>
      </c>
      <c r="R94" s="96"/>
      <c r="S94" s="96"/>
      <c r="T94" s="92"/>
      <c r="U94" s="93" t="s">
        <v>53</v>
      </c>
      <c r="V94" s="95"/>
      <c r="W94" s="89" t="s">
        <v>54</v>
      </c>
      <c r="X94" s="90"/>
      <c r="Y94" s="89" t="s">
        <v>55</v>
      </c>
      <c r="Z94" s="90"/>
      <c r="AA94" s="91" t="s">
        <v>56</v>
      </c>
      <c r="AB94" s="92"/>
      <c r="AC94" s="91" t="s">
        <v>57</v>
      </c>
      <c r="AD94" s="92"/>
      <c r="AE94" s="91" t="s">
        <v>58</v>
      </c>
      <c r="AF94" s="92"/>
      <c r="AG94" s="91" t="s">
        <v>59</v>
      </c>
      <c r="AH94" s="92"/>
      <c r="AI94" s="91" t="s">
        <v>60</v>
      </c>
      <c r="AJ94" s="92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</row>
    <row r="95" spans="1:75" s="27" customFormat="1" x14ac:dyDescent="0.15">
      <c r="A95" s="83" t="str">
        <f>V29</f>
        <v>ホークス</v>
      </c>
      <c r="B95" s="190"/>
      <c r="C95" s="190"/>
      <c r="D95" s="62"/>
      <c r="E95" s="77"/>
      <c r="F95" s="78"/>
      <c r="G95" s="78"/>
      <c r="H95" s="79"/>
      <c r="I95" s="192" t="str">
        <f>IF(I96="","",IF(I96=K96,"△",IF(I96&gt;K96,"○","×")))</f>
        <v/>
      </c>
      <c r="J95" s="193"/>
      <c r="K95" s="193"/>
      <c r="L95" s="194"/>
      <c r="M95" s="192" t="str">
        <f>IF(M96="","",IF(M96=O96,"△",IF(M96&gt;O96,"○","×")))</f>
        <v/>
      </c>
      <c r="N95" s="193"/>
      <c r="O95" s="193"/>
      <c r="P95" s="194"/>
      <c r="Q95" s="192" t="str">
        <f>IF(Q96="","",IF(Q96=S96,"△",IF(Q96&gt;S96,"○","×")))</f>
        <v/>
      </c>
      <c r="R95" s="193"/>
      <c r="S95" s="193"/>
      <c r="T95" s="194"/>
      <c r="U95" s="61" t="str">
        <f xml:space="preserve"> IF(AP95=0,"", COUNTIF(E95:T95,"○"))</f>
        <v/>
      </c>
      <c r="V95" s="62"/>
      <c r="W95" s="61" t="str">
        <f xml:space="preserve"> IF(AP95=0,"", COUNTIF(E95:T95,"×"))</f>
        <v/>
      </c>
      <c r="X95" s="62"/>
      <c r="Y95" s="61" t="str">
        <f xml:space="preserve"> IF(AP95=0,"", COUNTIF(E95:T95,"△"))</f>
        <v/>
      </c>
      <c r="Z95" s="62"/>
      <c r="AA95" s="61" t="str">
        <f>IF(AP95=0,"", U95*3+Y95)</f>
        <v/>
      </c>
      <c r="AB95" s="62"/>
      <c r="AC95" s="61" t="str">
        <f>IF(AP95=0,"",SUM(E96,I96,M96,Q96))</f>
        <v/>
      </c>
      <c r="AD95" s="62"/>
      <c r="AE95" s="61" t="str">
        <f>IF(AP95=0,"",SUM(G96,K96,O96,S96))</f>
        <v/>
      </c>
      <c r="AF95" s="62"/>
      <c r="AG95" s="61" t="str">
        <f>IF(AP95=0,"",SUM(AC95,-AE95))</f>
        <v/>
      </c>
      <c r="AH95" s="62"/>
      <c r="AI95" s="61" t="str">
        <f>IF($AP$95=0,"",_xlfn.RANK.EQ(AQ95,$AQ$95:$AQ$101))</f>
        <v/>
      </c>
      <c r="AJ95" s="62"/>
      <c r="AK95" s="19"/>
      <c r="AL95" s="19"/>
      <c r="AM95" s="19"/>
      <c r="AN95" s="19"/>
      <c r="AO95" s="19"/>
      <c r="AP95" s="19">
        <f>COUNTA(I96:T96,M98:T98,Q100:T100)</f>
        <v>0</v>
      </c>
      <c r="AQ95" s="136" t="str">
        <f>IF(AP95=0,"",10000000000+(AA95*100000000)+(100000+(AG95*1000))+(AC95))</f>
        <v/>
      </c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</row>
    <row r="96" spans="1:75" s="27" customFormat="1" x14ac:dyDescent="0.15">
      <c r="A96" s="63"/>
      <c r="B96" s="191"/>
      <c r="C96" s="191"/>
      <c r="D96" s="64"/>
      <c r="E96" s="80"/>
      <c r="F96" s="81"/>
      <c r="G96" s="81"/>
      <c r="H96" s="82"/>
      <c r="I96" s="188"/>
      <c r="J96" s="189"/>
      <c r="K96" s="188"/>
      <c r="L96" s="189"/>
      <c r="M96" s="188"/>
      <c r="N96" s="189"/>
      <c r="O96" s="188"/>
      <c r="P96" s="189"/>
      <c r="Q96" s="188"/>
      <c r="R96" s="189"/>
      <c r="S96" s="188"/>
      <c r="T96" s="189"/>
      <c r="U96" s="63"/>
      <c r="V96" s="64"/>
      <c r="W96" s="63"/>
      <c r="X96" s="64"/>
      <c r="Y96" s="63"/>
      <c r="Z96" s="64"/>
      <c r="AA96" s="63"/>
      <c r="AB96" s="64"/>
      <c r="AC96" s="63"/>
      <c r="AD96" s="64"/>
      <c r="AE96" s="63"/>
      <c r="AF96" s="64"/>
      <c r="AG96" s="63"/>
      <c r="AH96" s="64"/>
      <c r="AI96" s="63"/>
      <c r="AJ96" s="64"/>
      <c r="AK96" s="19"/>
      <c r="AL96" s="19"/>
      <c r="AM96" s="19"/>
      <c r="AN96" s="19"/>
      <c r="AO96" s="19"/>
      <c r="AP96" s="19"/>
      <c r="AQ96" s="136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</row>
    <row r="97" spans="1:75" s="27" customFormat="1" x14ac:dyDescent="0.15">
      <c r="A97" s="83" t="str">
        <f>V30</f>
        <v>アルカディア</v>
      </c>
      <c r="B97" s="190"/>
      <c r="C97" s="190"/>
      <c r="D97" s="62"/>
      <c r="E97" s="192" t="str">
        <f>IF(I96="","",IF(E98=G98,"△",IF(E98&gt;G98,"○","×")))</f>
        <v/>
      </c>
      <c r="F97" s="193"/>
      <c r="G97" s="193"/>
      <c r="H97" s="194"/>
      <c r="I97" s="182"/>
      <c r="J97" s="183"/>
      <c r="K97" s="183"/>
      <c r="L97" s="184"/>
      <c r="M97" s="192" t="str">
        <f>IF(M98="","",IF(M98=O98,"△",IF(M98&gt;O98,"○","×")))</f>
        <v/>
      </c>
      <c r="N97" s="193"/>
      <c r="O97" s="193"/>
      <c r="P97" s="194"/>
      <c r="Q97" s="192" t="str">
        <f>IF(Q98="","",IF(Q98=S98,"△",IF(Q98&gt;S98,"○","×")))</f>
        <v/>
      </c>
      <c r="R97" s="193"/>
      <c r="S97" s="193"/>
      <c r="T97" s="194"/>
      <c r="U97" s="61" t="str">
        <f xml:space="preserve"> IF(AP95=0,"", COUNTIF(E97:T97,"○"))</f>
        <v/>
      </c>
      <c r="V97" s="62"/>
      <c r="W97" s="61" t="str">
        <f xml:space="preserve"> IF(AP95=0,"", COUNTIF(E97:T97,"×"))</f>
        <v/>
      </c>
      <c r="X97" s="62"/>
      <c r="Y97" s="61" t="str">
        <f xml:space="preserve"> IF(AP95=0,"", COUNTIF(E97:T97,"△"))</f>
        <v/>
      </c>
      <c r="Z97" s="62"/>
      <c r="AA97" s="61" t="str">
        <f>IF(AP95=0,"", U97*3+Y97)</f>
        <v/>
      </c>
      <c r="AB97" s="62"/>
      <c r="AC97" s="61" t="str">
        <f>IF(AP95=0,"",SUM(E98,I98,M98,Q98))</f>
        <v/>
      </c>
      <c r="AD97" s="62"/>
      <c r="AE97" s="61" t="str">
        <f>IF(AP95=0,"",SUM(G98,K98,O98,S98))</f>
        <v/>
      </c>
      <c r="AF97" s="62"/>
      <c r="AG97" s="61" t="str">
        <f>IF(AP95=0,"",SUM(AC97,-AE97))</f>
        <v/>
      </c>
      <c r="AH97" s="62"/>
      <c r="AI97" s="61" t="str">
        <f>IF($AP$95=0,"",_xlfn.RANK.EQ(AQ97,$AQ$95:$AQ$101))</f>
        <v/>
      </c>
      <c r="AJ97" s="62"/>
      <c r="AK97" s="19"/>
      <c r="AL97" s="19"/>
      <c r="AM97" s="19"/>
      <c r="AN97" s="19"/>
      <c r="AO97" s="19"/>
      <c r="AP97" s="19"/>
      <c r="AQ97" s="136" t="str">
        <f>IF(AP95=0,"",10000000000+(AA97*100000000)+(100000+(AG97*1000))+(AC97))</f>
        <v/>
      </c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</row>
    <row r="98" spans="1:75" s="27" customFormat="1" x14ac:dyDescent="0.15">
      <c r="A98" s="63"/>
      <c r="B98" s="191"/>
      <c r="C98" s="191"/>
      <c r="D98" s="64"/>
      <c r="E98" s="89" t="str">
        <f>IF(K96="","",K96)</f>
        <v/>
      </c>
      <c r="F98" s="90"/>
      <c r="G98" s="89" t="str">
        <f>IF(I96="","",I96)</f>
        <v/>
      </c>
      <c r="H98" s="90"/>
      <c r="I98" s="185"/>
      <c r="J98" s="186"/>
      <c r="K98" s="186"/>
      <c r="L98" s="187"/>
      <c r="M98" s="206"/>
      <c r="N98" s="207"/>
      <c r="O98" s="206"/>
      <c r="P98" s="207"/>
      <c r="Q98" s="206"/>
      <c r="R98" s="207"/>
      <c r="S98" s="206"/>
      <c r="T98" s="207"/>
      <c r="U98" s="63"/>
      <c r="V98" s="64"/>
      <c r="W98" s="63"/>
      <c r="X98" s="64"/>
      <c r="Y98" s="63"/>
      <c r="Z98" s="64"/>
      <c r="AA98" s="63"/>
      <c r="AB98" s="64"/>
      <c r="AC98" s="63"/>
      <c r="AD98" s="64"/>
      <c r="AE98" s="63"/>
      <c r="AF98" s="64"/>
      <c r="AG98" s="63"/>
      <c r="AH98" s="64"/>
      <c r="AI98" s="63"/>
      <c r="AJ98" s="64"/>
      <c r="AK98" s="19"/>
      <c r="AL98" s="19"/>
      <c r="AM98" s="19"/>
      <c r="AN98" s="19"/>
      <c r="AO98" s="19"/>
      <c r="AP98" s="19"/>
      <c r="AQ98" s="136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</row>
    <row r="99" spans="1:75" s="27" customFormat="1" x14ac:dyDescent="0.15">
      <c r="A99" s="83" t="str">
        <f>V31</f>
        <v>グラッソ</v>
      </c>
      <c r="B99" s="190"/>
      <c r="C99" s="190"/>
      <c r="D99" s="62"/>
      <c r="E99" s="192" t="str">
        <f>IF(M96="","",IF(E100=G100,"△",IF(E100&gt;G100,"○","×")))</f>
        <v/>
      </c>
      <c r="F99" s="193"/>
      <c r="G99" s="193"/>
      <c r="H99" s="194"/>
      <c r="I99" s="192" t="str">
        <f>IF(M98="","",IF(I100=K100,"△",IF(I100&gt;K100,"○","×")))</f>
        <v/>
      </c>
      <c r="J99" s="193"/>
      <c r="K99" s="193"/>
      <c r="L99" s="194"/>
      <c r="M99" s="200"/>
      <c r="N99" s="201"/>
      <c r="O99" s="201"/>
      <c r="P99" s="202"/>
      <c r="Q99" s="192" t="str">
        <f>IF(Q100="","",IF(Q100=S100,"△",IF(Q100&gt;S100,"○","×")))</f>
        <v/>
      </c>
      <c r="R99" s="193"/>
      <c r="S99" s="193"/>
      <c r="T99" s="194"/>
      <c r="U99" s="61" t="str">
        <f xml:space="preserve"> IF(AP95=0,"", COUNTIF(E99:T99,"○"))</f>
        <v/>
      </c>
      <c r="V99" s="62"/>
      <c r="W99" s="61" t="str">
        <f xml:space="preserve"> IF(AP95=0,"", COUNTIF(E99:T99,"×"))</f>
        <v/>
      </c>
      <c r="X99" s="62"/>
      <c r="Y99" s="61" t="str">
        <f xml:space="preserve"> IF(AP95=0,"", COUNTIF(E99:T99,"△"))</f>
        <v/>
      </c>
      <c r="Z99" s="62"/>
      <c r="AA99" s="61" t="str">
        <f>IF(AP95=0,"", U99*3+Y99)</f>
        <v/>
      </c>
      <c r="AB99" s="62"/>
      <c r="AC99" s="61" t="str">
        <f>IF(AP95=0,"",SUM(E100,I100,M100,Q100))</f>
        <v/>
      </c>
      <c r="AD99" s="62"/>
      <c r="AE99" s="61" t="str">
        <f>IF(AP95=0,"",SUM(G100,K100,O100,S100))</f>
        <v/>
      </c>
      <c r="AF99" s="62"/>
      <c r="AG99" s="61" t="str">
        <f>IF(AP95=0,"",SUM(AC99,-AE99))</f>
        <v/>
      </c>
      <c r="AH99" s="62"/>
      <c r="AI99" s="61" t="str">
        <f>IF($AP$95=0,"",_xlfn.RANK.EQ(AQ99,$AQ$95:$AQ$101))</f>
        <v/>
      </c>
      <c r="AJ99" s="62"/>
      <c r="AK99" s="19"/>
      <c r="AL99" s="19"/>
      <c r="AM99" s="19"/>
      <c r="AN99" s="19"/>
      <c r="AO99" s="19"/>
      <c r="AP99" s="19"/>
      <c r="AQ99" s="136" t="str">
        <f>IF(AP95=0,"",10000000000+(AA99*100000000)+(100000+(AG99*1000))+(AC99))</f>
        <v/>
      </c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</row>
    <row r="100" spans="1:75" s="27" customFormat="1" x14ac:dyDescent="0.15">
      <c r="A100" s="63"/>
      <c r="B100" s="191"/>
      <c r="C100" s="191"/>
      <c r="D100" s="64"/>
      <c r="E100" s="195" t="str">
        <f>IF(O96="","",O96)</f>
        <v/>
      </c>
      <c r="F100" s="196"/>
      <c r="G100" s="195" t="str">
        <f>IF(M96="","",M96)</f>
        <v/>
      </c>
      <c r="H100" s="196"/>
      <c r="I100" s="195" t="str">
        <f>IF(O98="","",O98)</f>
        <v/>
      </c>
      <c r="J100" s="196"/>
      <c r="K100" s="195" t="str">
        <f>IF(M98="","",M98)</f>
        <v/>
      </c>
      <c r="L100" s="196"/>
      <c r="M100" s="203"/>
      <c r="N100" s="204"/>
      <c r="O100" s="204"/>
      <c r="P100" s="205"/>
      <c r="Q100" s="197"/>
      <c r="R100" s="198"/>
      <c r="S100" s="197"/>
      <c r="T100" s="198"/>
      <c r="U100" s="63"/>
      <c r="V100" s="64"/>
      <c r="W100" s="63"/>
      <c r="X100" s="64"/>
      <c r="Y100" s="63"/>
      <c r="Z100" s="64"/>
      <c r="AA100" s="63"/>
      <c r="AB100" s="64"/>
      <c r="AC100" s="63"/>
      <c r="AD100" s="64"/>
      <c r="AE100" s="63"/>
      <c r="AF100" s="64"/>
      <c r="AG100" s="63"/>
      <c r="AH100" s="64"/>
      <c r="AI100" s="63"/>
      <c r="AJ100" s="64"/>
      <c r="AK100" s="19"/>
      <c r="AL100" s="19"/>
      <c r="AM100" s="19"/>
      <c r="AN100" s="19"/>
      <c r="AO100" s="19"/>
      <c r="AP100" s="19"/>
      <c r="AQ100" s="136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</row>
    <row r="101" spans="1:75" s="27" customFormat="1" x14ac:dyDescent="0.15">
      <c r="A101" s="83" t="str">
        <f>V32</f>
        <v>-</v>
      </c>
      <c r="B101" s="190"/>
      <c r="C101" s="190"/>
      <c r="D101" s="62"/>
      <c r="E101" s="192" t="str">
        <f>IF(Q96="","",IF(E102=G102,"△",IF(E102&gt;G102,"○","×")))</f>
        <v/>
      </c>
      <c r="F101" s="193"/>
      <c r="G101" s="193"/>
      <c r="H101" s="194"/>
      <c r="I101" s="192" t="str">
        <f>IF(Q98="","",IF(I102=K102,"△",IF(I102&gt;K102,"○","×")))</f>
        <v/>
      </c>
      <c r="J101" s="193"/>
      <c r="K101" s="193"/>
      <c r="L101" s="194"/>
      <c r="M101" s="192" t="str">
        <f>IF(Q100="","",IF(M102=O102,"△",IF(M102&gt;O102,"○","×")))</f>
        <v/>
      </c>
      <c r="N101" s="193"/>
      <c r="O101" s="193"/>
      <c r="P101" s="194"/>
      <c r="Q101" s="182"/>
      <c r="R101" s="183"/>
      <c r="S101" s="183"/>
      <c r="T101" s="184"/>
      <c r="U101" s="61"/>
      <c r="V101" s="62"/>
      <c r="W101" s="61"/>
      <c r="X101" s="62"/>
      <c r="Y101" s="61"/>
      <c r="Z101" s="62"/>
      <c r="AA101" s="61"/>
      <c r="AB101" s="62"/>
      <c r="AC101" s="61"/>
      <c r="AD101" s="62"/>
      <c r="AE101" s="61"/>
      <c r="AF101" s="62"/>
      <c r="AG101" s="61"/>
      <c r="AH101" s="62"/>
      <c r="AI101" s="61"/>
      <c r="AJ101" s="62"/>
      <c r="AK101" s="19"/>
      <c r="AL101" s="19"/>
      <c r="AM101" s="19"/>
      <c r="AN101" s="19"/>
      <c r="AO101" s="19"/>
      <c r="AP101" s="19"/>
      <c r="AQ101" s="136">
        <v>-100</v>
      </c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</row>
    <row r="102" spans="1:75" s="27" customFormat="1" x14ac:dyDescent="0.15">
      <c r="A102" s="63"/>
      <c r="B102" s="191"/>
      <c r="C102" s="191"/>
      <c r="D102" s="64"/>
      <c r="E102" s="199" t="str">
        <f>IF(S96="","",S96)</f>
        <v/>
      </c>
      <c r="F102" s="199"/>
      <c r="G102" s="199" t="str">
        <f>IF(Q96="","",Q96)</f>
        <v/>
      </c>
      <c r="H102" s="199"/>
      <c r="I102" s="199" t="str">
        <f>IF(S98="","",S98)</f>
        <v/>
      </c>
      <c r="J102" s="199"/>
      <c r="K102" s="199" t="str">
        <f>IF(Q98="","",Q98)</f>
        <v/>
      </c>
      <c r="L102" s="199"/>
      <c r="M102" s="199" t="str">
        <f>IF(S100="","",S100)</f>
        <v/>
      </c>
      <c r="N102" s="199"/>
      <c r="O102" s="199" t="str">
        <f>IF(Q100="","",Q100)</f>
        <v/>
      </c>
      <c r="P102" s="199"/>
      <c r="Q102" s="185"/>
      <c r="R102" s="186"/>
      <c r="S102" s="186"/>
      <c r="T102" s="187"/>
      <c r="U102" s="63"/>
      <c r="V102" s="64"/>
      <c r="W102" s="63"/>
      <c r="X102" s="64"/>
      <c r="Y102" s="63"/>
      <c r="Z102" s="64"/>
      <c r="AA102" s="63"/>
      <c r="AB102" s="64"/>
      <c r="AC102" s="63"/>
      <c r="AD102" s="64"/>
      <c r="AE102" s="63"/>
      <c r="AF102" s="64"/>
      <c r="AG102" s="63"/>
      <c r="AH102" s="64"/>
      <c r="AI102" s="63"/>
      <c r="AJ102" s="64"/>
      <c r="AK102" s="19"/>
      <c r="AL102" s="19"/>
      <c r="AM102" s="19"/>
      <c r="AN102" s="19"/>
      <c r="AO102" s="19"/>
      <c r="AP102" s="19"/>
      <c r="AQ102" s="136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</row>
    <row r="103" spans="1:75" x14ac:dyDescent="0.15">
      <c r="V103" s="3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1:75" x14ac:dyDescent="0.15">
      <c r="V104" s="3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6" spans="1:75" x14ac:dyDescent="0.15">
      <c r="A106" s="1" t="s">
        <v>81</v>
      </c>
      <c r="B106" s="1"/>
    </row>
    <row r="107" spans="1:75" ht="6" customHeight="1" x14ac:dyDescent="0.15">
      <c r="V107" s="3"/>
    </row>
    <row r="109" spans="1:75" x14ac:dyDescent="0.15">
      <c r="B109" s="83"/>
      <c r="C109" s="140"/>
      <c r="D109" s="141"/>
      <c r="E109" s="142" t="s">
        <v>1</v>
      </c>
      <c r="F109" s="143"/>
      <c r="G109" s="144"/>
      <c r="H109" s="93" t="s">
        <v>134</v>
      </c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5"/>
      <c r="AF109" s="4"/>
      <c r="AG109" s="4"/>
    </row>
    <row r="110" spans="1:75" ht="18.75" x14ac:dyDescent="0.2">
      <c r="B110" s="122" t="s">
        <v>15</v>
      </c>
      <c r="C110" s="123"/>
      <c r="D110" s="124"/>
      <c r="E110" s="93" t="s">
        <v>62</v>
      </c>
      <c r="F110" s="96"/>
      <c r="G110" s="92"/>
      <c r="H110" s="93" t="s">
        <v>25</v>
      </c>
      <c r="I110" s="94"/>
      <c r="J110" s="94"/>
      <c r="K110" s="94"/>
      <c r="L110" s="94"/>
      <c r="M110" s="94"/>
      <c r="N110" s="94"/>
      <c r="O110" s="68" t="s">
        <v>24</v>
      </c>
      <c r="P110" s="69"/>
      <c r="Q110" s="69"/>
      <c r="R110" s="69"/>
      <c r="S110" s="70"/>
      <c r="T110" s="93" t="s">
        <v>26</v>
      </c>
      <c r="U110" s="94"/>
      <c r="V110" s="94"/>
      <c r="W110" s="94"/>
      <c r="X110" s="94"/>
      <c r="Y110" s="94"/>
      <c r="Z110" s="94"/>
      <c r="AA110" s="68" t="s">
        <v>24</v>
      </c>
      <c r="AB110" s="69"/>
      <c r="AC110" s="69"/>
      <c r="AD110" s="69"/>
      <c r="AE110" s="70"/>
      <c r="AM110" s="135"/>
      <c r="AN110" s="136"/>
      <c r="AO110" s="136"/>
      <c r="AP110" s="136"/>
      <c r="AQ110" s="136"/>
      <c r="AR110" s="136"/>
      <c r="AS110" s="136"/>
      <c r="AT110" s="50" t="s">
        <v>135</v>
      </c>
      <c r="AU110" s="5"/>
      <c r="AV110" s="5"/>
      <c r="AW110" s="5"/>
      <c r="AX110" s="5"/>
      <c r="AY110" s="135"/>
      <c r="AZ110" s="135"/>
      <c r="BA110" s="135"/>
      <c r="BB110" s="135"/>
      <c r="BC110" s="135"/>
      <c r="BD110" s="135"/>
      <c r="BE110" s="135"/>
      <c r="BF110" s="137"/>
      <c r="BG110" s="137"/>
      <c r="BH110" s="137"/>
      <c r="BI110" s="137"/>
      <c r="BJ110" s="137"/>
    </row>
    <row r="111" spans="1:75" x14ac:dyDescent="0.15">
      <c r="B111" s="132" t="s">
        <v>16</v>
      </c>
      <c r="C111" s="127"/>
      <c r="D111" s="133"/>
      <c r="E111" s="115" t="s">
        <v>69</v>
      </c>
      <c r="F111" s="115" t="s">
        <v>70</v>
      </c>
      <c r="G111" s="115" t="s">
        <v>70</v>
      </c>
      <c r="H111" s="65" t="s">
        <v>44</v>
      </c>
      <c r="I111" s="66"/>
      <c r="J111" s="66"/>
      <c r="K111" s="37" t="s">
        <v>27</v>
      </c>
      <c r="L111" s="66" t="s">
        <v>45</v>
      </c>
      <c r="M111" s="66"/>
      <c r="N111" s="66"/>
      <c r="O111" s="65" t="s">
        <v>40</v>
      </c>
      <c r="P111" s="66"/>
      <c r="Q111" s="66"/>
      <c r="R111" s="38"/>
      <c r="S111" s="39"/>
      <c r="T111" s="175" t="s">
        <v>42</v>
      </c>
      <c r="U111" s="176"/>
      <c r="V111" s="176"/>
      <c r="W111" s="37" t="s">
        <v>27</v>
      </c>
      <c r="X111" s="177" t="s">
        <v>43</v>
      </c>
      <c r="Y111" s="178"/>
      <c r="Z111" s="178"/>
      <c r="AA111" s="68" t="s">
        <v>41</v>
      </c>
      <c r="AB111" s="69"/>
      <c r="AC111" s="69"/>
      <c r="AD111" s="18"/>
      <c r="AE111" s="6"/>
      <c r="AM111" s="121"/>
      <c r="AN111" s="121"/>
      <c r="AO111" s="121"/>
      <c r="AP111" s="18"/>
      <c r="AQ111" s="138"/>
      <c r="AR111" s="139"/>
      <c r="AS111" s="139"/>
      <c r="AT111" s="5"/>
      <c r="AU111" s="49"/>
      <c r="AV111"/>
      <c r="AW111" s="18"/>
      <c r="AX111" s="5"/>
      <c r="AY111" s="121"/>
      <c r="AZ111" s="121"/>
      <c r="BA111" s="121"/>
      <c r="BB111" s="18"/>
      <c r="BC111" s="43"/>
      <c r="BD111"/>
      <c r="BE111"/>
      <c r="BF111" s="5"/>
      <c r="BG111" s="5"/>
      <c r="BH111" s="5"/>
      <c r="BI111" s="5"/>
      <c r="BJ111" s="5"/>
    </row>
    <row r="112" spans="1:75" x14ac:dyDescent="0.15">
      <c r="B112" s="122" t="s">
        <v>2</v>
      </c>
      <c r="C112" s="123"/>
      <c r="D112" s="124"/>
      <c r="E112" s="115" t="s">
        <v>71</v>
      </c>
      <c r="F112" s="120" t="s">
        <v>72</v>
      </c>
      <c r="G112" s="120" t="s">
        <v>72</v>
      </c>
      <c r="H112" s="65" t="s">
        <v>48</v>
      </c>
      <c r="I112" s="66"/>
      <c r="J112" s="66"/>
      <c r="K112" s="40" t="s">
        <v>27</v>
      </c>
      <c r="L112" s="66" t="s">
        <v>49</v>
      </c>
      <c r="M112" s="66"/>
      <c r="N112" s="67"/>
      <c r="O112" s="65" t="s">
        <v>38</v>
      </c>
      <c r="P112" s="66"/>
      <c r="Q112" s="66"/>
      <c r="R112" s="38"/>
      <c r="S112" s="39"/>
      <c r="T112" s="65" t="s">
        <v>46</v>
      </c>
      <c r="U112" s="66"/>
      <c r="V112" s="66"/>
      <c r="W112" s="40" t="s">
        <v>27</v>
      </c>
      <c r="X112" s="66" t="s">
        <v>47</v>
      </c>
      <c r="Y112" s="125"/>
      <c r="Z112" s="125"/>
      <c r="AA112" s="68" t="s">
        <v>39</v>
      </c>
      <c r="AB112" s="69"/>
      <c r="AC112" s="69"/>
      <c r="AD112" s="29"/>
      <c r="AE112" s="8"/>
      <c r="AM112" s="134"/>
      <c r="AN112" s="134"/>
      <c r="AO112" s="134"/>
      <c r="AP112" s="18"/>
      <c r="AQ112" s="129"/>
      <c r="AR112" s="130"/>
      <c r="AS112" s="130"/>
      <c r="AT112" s="5"/>
      <c r="AU112"/>
      <c r="AV112"/>
      <c r="AW112" s="18"/>
      <c r="AX112" s="5"/>
      <c r="AY112" s="131"/>
      <c r="AZ112" s="131"/>
      <c r="BA112" s="131"/>
      <c r="BB112" s="18"/>
      <c r="BC112" s="43"/>
      <c r="BD112"/>
      <c r="BE112"/>
      <c r="BF112" s="5"/>
      <c r="BG112" s="5"/>
      <c r="BH112" s="5"/>
      <c r="BI112" s="5"/>
      <c r="BJ112" s="5"/>
    </row>
    <row r="113" spans="2:69" x14ac:dyDescent="0.15">
      <c r="B113" s="132" t="s">
        <v>3</v>
      </c>
      <c r="C113" s="127"/>
      <c r="D113" s="133"/>
      <c r="E113" s="115" t="s">
        <v>73</v>
      </c>
      <c r="F113" s="120" t="s">
        <v>74</v>
      </c>
      <c r="G113" s="120" t="s">
        <v>74</v>
      </c>
      <c r="H113" s="171" t="s">
        <v>82</v>
      </c>
      <c r="I113" s="172"/>
      <c r="J113" s="172"/>
      <c r="K113" s="18"/>
      <c r="L113" s="5" t="s">
        <v>122</v>
      </c>
      <c r="M113"/>
      <c r="N113"/>
      <c r="O113" s="41" t="s">
        <v>83</v>
      </c>
      <c r="P113" s="7"/>
      <c r="Q113" s="7"/>
      <c r="R113" s="7"/>
      <c r="S113" s="8"/>
      <c r="T113" s="174" t="s">
        <v>84</v>
      </c>
      <c r="U113" s="121"/>
      <c r="V113" s="121"/>
      <c r="W113" s="18"/>
      <c r="X113" s="127" t="s">
        <v>85</v>
      </c>
      <c r="Y113" s="128"/>
      <c r="Z113" s="128"/>
      <c r="AA113" s="41" t="s">
        <v>86</v>
      </c>
      <c r="AB113"/>
      <c r="AC113"/>
      <c r="AD113" s="18"/>
      <c r="AE113" s="6"/>
      <c r="AM113" s="121"/>
      <c r="AN113" s="121"/>
      <c r="AO113" s="121"/>
      <c r="AP113" s="18"/>
      <c r="AQ113" s="127"/>
      <c r="AR113" s="128"/>
      <c r="AS113" s="128"/>
      <c r="AT113" s="5"/>
      <c r="AU113"/>
      <c r="AV113"/>
      <c r="AW113" s="18"/>
      <c r="AX113" s="5"/>
      <c r="AY113" s="121"/>
      <c r="AZ113" s="121"/>
      <c r="BA113" s="121"/>
      <c r="BB113" s="18"/>
      <c r="BC113" s="5"/>
      <c r="BD113"/>
      <c r="BE113"/>
      <c r="BF113" s="5"/>
      <c r="BG113" s="5"/>
      <c r="BH113" s="5"/>
      <c r="BI113" s="5"/>
      <c r="BJ113" s="5"/>
    </row>
    <row r="114" spans="2:69" x14ac:dyDescent="0.15">
      <c r="B114" s="122" t="s">
        <v>11</v>
      </c>
      <c r="C114" s="123"/>
      <c r="D114" s="124"/>
      <c r="E114" s="115" t="s">
        <v>75</v>
      </c>
      <c r="F114" s="120" t="s">
        <v>76</v>
      </c>
      <c r="G114" s="120" t="s">
        <v>76</v>
      </c>
      <c r="H114" s="171" t="s">
        <v>30</v>
      </c>
      <c r="I114" s="172"/>
      <c r="J114" s="172"/>
      <c r="K114" s="29" t="s">
        <v>27</v>
      </c>
      <c r="L114" s="7" t="s">
        <v>31</v>
      </c>
      <c r="M114" s="9"/>
      <c r="N114" s="9"/>
      <c r="O114" s="41" t="s">
        <v>68</v>
      </c>
      <c r="P114" s="7"/>
      <c r="Q114" s="7"/>
      <c r="R114" s="7"/>
      <c r="S114" s="8"/>
      <c r="T114" s="171" t="s">
        <v>28</v>
      </c>
      <c r="U114" s="172"/>
      <c r="V114" s="172"/>
      <c r="W114" s="29" t="s">
        <v>27</v>
      </c>
      <c r="X114" s="123" t="s">
        <v>29</v>
      </c>
      <c r="Y114" s="173"/>
      <c r="Z114" s="173"/>
      <c r="AA114" s="41" t="s">
        <v>67</v>
      </c>
      <c r="AB114" s="9"/>
      <c r="AC114" s="9"/>
      <c r="AD114" s="29"/>
      <c r="AE114" s="8"/>
      <c r="AM114" s="121"/>
      <c r="AN114" s="121"/>
      <c r="AO114" s="121"/>
      <c r="AP114" s="18"/>
      <c r="AQ114" s="127"/>
      <c r="AR114" s="128"/>
      <c r="AS114" s="128"/>
      <c r="AT114" s="5"/>
      <c r="AU114"/>
      <c r="AV114"/>
      <c r="AW114" s="18"/>
      <c r="AX114" s="5"/>
      <c r="AY114" s="121"/>
      <c r="AZ114" s="121"/>
      <c r="BA114" s="121"/>
      <c r="BB114" s="18"/>
      <c r="BC114" s="5"/>
      <c r="BD114"/>
      <c r="BE114"/>
      <c r="BF114" s="5"/>
      <c r="BG114" s="5"/>
      <c r="BH114" s="5"/>
      <c r="BI114" s="5"/>
      <c r="BJ114" s="5"/>
    </row>
    <row r="115" spans="2:69" x14ac:dyDescent="0.15">
      <c r="B115" s="122" t="s">
        <v>12</v>
      </c>
      <c r="C115" s="123"/>
      <c r="D115" s="124"/>
      <c r="E115" s="115" t="s">
        <v>77</v>
      </c>
      <c r="F115" s="120" t="s">
        <v>78</v>
      </c>
      <c r="G115" s="120" t="s">
        <v>78</v>
      </c>
      <c r="H115" s="171" t="s">
        <v>87</v>
      </c>
      <c r="I115" s="172"/>
      <c r="J115" s="172"/>
      <c r="K115" s="29" t="s">
        <v>27</v>
      </c>
      <c r="L115" s="7" t="s">
        <v>88</v>
      </c>
      <c r="M115" s="9"/>
      <c r="N115" s="9"/>
      <c r="O115" s="41" t="s">
        <v>83</v>
      </c>
      <c r="P115" s="7"/>
      <c r="Q115" s="7"/>
      <c r="R115" s="7"/>
      <c r="S115" s="8"/>
      <c r="T115" s="171" t="s">
        <v>89</v>
      </c>
      <c r="U115" s="172"/>
      <c r="V115" s="172"/>
      <c r="W115" s="29" t="s">
        <v>27</v>
      </c>
      <c r="X115" s="123" t="s">
        <v>90</v>
      </c>
      <c r="Y115" s="173"/>
      <c r="Z115" s="173"/>
      <c r="AA115" s="41" t="s">
        <v>86</v>
      </c>
      <c r="AB115" s="7"/>
      <c r="AC115" s="7"/>
      <c r="AD115" s="29"/>
      <c r="AE115" s="8"/>
      <c r="AM115" s="121"/>
      <c r="AN115" s="121"/>
      <c r="AO115" s="121"/>
      <c r="AP115" s="18"/>
      <c r="AQ115" s="127"/>
      <c r="AR115" s="128"/>
      <c r="AS115" s="128"/>
      <c r="AT115" s="5"/>
      <c r="AU115" s="5"/>
      <c r="AV115" s="5"/>
      <c r="AW115" s="18"/>
      <c r="AX115" s="5"/>
      <c r="AY115" s="121"/>
      <c r="AZ115" s="121"/>
      <c r="BA115" s="121"/>
      <c r="BB115" s="18"/>
      <c r="BC115" s="5"/>
      <c r="BD115"/>
      <c r="BE115"/>
      <c r="BF115" s="5"/>
      <c r="BG115" s="5"/>
      <c r="BH115" s="5"/>
      <c r="BI115" s="5"/>
      <c r="BJ115" s="5"/>
    </row>
    <row r="116" spans="2:69" x14ac:dyDescent="0.15">
      <c r="B116" s="117" t="s">
        <v>4</v>
      </c>
      <c r="C116" s="118"/>
      <c r="D116" s="119"/>
      <c r="E116" s="115" t="s">
        <v>79</v>
      </c>
      <c r="F116" s="120" t="s">
        <v>80</v>
      </c>
      <c r="G116" s="120" t="s">
        <v>80</v>
      </c>
      <c r="H116" s="171" t="s">
        <v>34</v>
      </c>
      <c r="I116" s="172"/>
      <c r="J116" s="172"/>
      <c r="K116" s="10" t="s">
        <v>27</v>
      </c>
      <c r="L116" s="11" t="s">
        <v>35</v>
      </c>
      <c r="M116" s="12"/>
      <c r="N116" s="12"/>
      <c r="O116" s="41" t="s">
        <v>119</v>
      </c>
      <c r="P116" s="7"/>
      <c r="Q116" s="7"/>
      <c r="R116" s="7"/>
      <c r="S116" s="8"/>
      <c r="T116" s="168" t="s">
        <v>32</v>
      </c>
      <c r="U116" s="169"/>
      <c r="V116" s="169"/>
      <c r="W116" s="10" t="s">
        <v>27</v>
      </c>
      <c r="X116" s="118" t="s">
        <v>33</v>
      </c>
      <c r="Y116" s="170"/>
      <c r="Z116" s="170"/>
      <c r="AA116" s="42" t="s">
        <v>120</v>
      </c>
      <c r="AB116" s="12"/>
      <c r="AC116" s="12"/>
      <c r="AD116" s="10"/>
      <c r="AE116" s="13"/>
      <c r="AM116" s="121"/>
      <c r="AN116" s="121"/>
      <c r="AO116" s="121"/>
      <c r="AP116" s="18"/>
      <c r="AQ116" s="127"/>
      <c r="AR116" s="128"/>
      <c r="AS116" s="128"/>
      <c r="AT116" s="5"/>
      <c r="AU116"/>
      <c r="AV116"/>
      <c r="AW116" s="18"/>
      <c r="AX116" s="5"/>
      <c r="AY116" s="121"/>
      <c r="AZ116" s="121"/>
      <c r="BA116" s="121"/>
      <c r="BB116" s="18"/>
      <c r="BC116" s="5"/>
      <c r="BD116"/>
      <c r="BE116"/>
      <c r="BF116" s="5"/>
      <c r="BG116" s="5"/>
      <c r="BH116" s="5"/>
      <c r="BI116" s="5"/>
      <c r="BJ116" s="5"/>
    </row>
    <row r="117" spans="2:69" x14ac:dyDescent="0.15">
      <c r="B117" s="117"/>
      <c r="C117" s="118"/>
      <c r="D117" s="119"/>
      <c r="E117" s="115" t="s">
        <v>158</v>
      </c>
      <c r="F117" s="120"/>
      <c r="G117" s="120"/>
      <c r="H117" s="68" t="s">
        <v>159</v>
      </c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70"/>
      <c r="AF117" s="18"/>
      <c r="AG117" s="22"/>
      <c r="AH117"/>
    </row>
    <row r="119" spans="2:69" x14ac:dyDescent="0.15">
      <c r="J119" s="30"/>
      <c r="K119" s="30"/>
      <c r="L119" s="30"/>
      <c r="M119" s="30"/>
      <c r="N119" s="30"/>
      <c r="O119" s="30"/>
      <c r="P119" s="30"/>
      <c r="Q119" s="51"/>
      <c r="R119" s="30"/>
      <c r="S119" s="30"/>
      <c r="T119" s="30"/>
      <c r="U119" s="30"/>
      <c r="V119" s="30"/>
      <c r="W119" s="30"/>
      <c r="Z119" s="26" t="s">
        <v>142</v>
      </c>
      <c r="AE119" s="26" t="s">
        <v>146</v>
      </c>
    </row>
    <row r="120" spans="2:69" x14ac:dyDescent="0.15">
      <c r="J120" s="23"/>
      <c r="K120" s="25"/>
      <c r="L120" s="25"/>
      <c r="M120" s="25"/>
      <c r="P120" s="84" t="s">
        <v>91</v>
      </c>
      <c r="Q120" s="135"/>
      <c r="X120" s="16"/>
      <c r="Z120" s="26" t="s">
        <v>143</v>
      </c>
      <c r="AE120" s="26" t="s">
        <v>147</v>
      </c>
    </row>
    <row r="121" spans="2:69" x14ac:dyDescent="0.15">
      <c r="J121" s="16"/>
      <c r="P121" s="167"/>
      <c r="Q121" s="135"/>
      <c r="X121" s="16"/>
      <c r="Z121" s="26" t="s">
        <v>144</v>
      </c>
      <c r="AE121" s="26" t="s">
        <v>148</v>
      </c>
      <c r="BA121" s="135"/>
      <c r="BB121" s="135"/>
      <c r="BK121" s="44"/>
    </row>
    <row r="122" spans="2:69" x14ac:dyDescent="0.15">
      <c r="J122" s="16"/>
      <c r="L122" s="30"/>
      <c r="M122" s="30"/>
      <c r="N122" s="30"/>
      <c r="O122" s="30"/>
      <c r="P122" s="30"/>
      <c r="Q122" s="51"/>
      <c r="R122" s="30"/>
      <c r="S122" s="30"/>
      <c r="T122" s="30"/>
      <c r="U122" s="30"/>
      <c r="X122" s="16"/>
      <c r="Z122" s="26" t="s">
        <v>145</v>
      </c>
      <c r="AE122" s="26" t="s">
        <v>149</v>
      </c>
      <c r="BA122" s="167"/>
      <c r="BB122" s="135"/>
    </row>
    <row r="123" spans="2:69" x14ac:dyDescent="0.15">
      <c r="J123" s="16"/>
      <c r="L123" s="23"/>
      <c r="M123" s="25"/>
      <c r="P123" s="135" t="s">
        <v>92</v>
      </c>
      <c r="Q123" s="135"/>
      <c r="U123" s="17"/>
      <c r="X123" s="16"/>
    </row>
    <row r="124" spans="2:69" ht="13.5" customHeight="1" x14ac:dyDescent="0.15">
      <c r="F124" s="30"/>
      <c r="G124" s="30"/>
      <c r="H124" s="30"/>
      <c r="I124" s="30"/>
      <c r="J124" s="51"/>
      <c r="K124" s="30"/>
      <c r="L124" s="51"/>
      <c r="M124" s="30"/>
      <c r="P124" s="167"/>
      <c r="Q124" s="167"/>
      <c r="T124" s="30"/>
      <c r="U124" s="24"/>
      <c r="V124" s="30"/>
      <c r="W124" s="30"/>
      <c r="X124" s="51"/>
      <c r="Y124" s="30"/>
      <c r="Z124" s="30"/>
      <c r="AA124" s="30"/>
      <c r="BA124" s="135"/>
      <c r="BB124" s="135"/>
    </row>
    <row r="125" spans="2:69" ht="13.5" customHeight="1" x14ac:dyDescent="0.15">
      <c r="E125" s="17"/>
      <c r="F125" s="25"/>
      <c r="G125" s="25"/>
      <c r="I125" s="135" t="s">
        <v>36</v>
      </c>
      <c r="J125" s="135"/>
      <c r="L125" s="25"/>
      <c r="M125" s="15"/>
      <c r="P125" s="167"/>
      <c r="Q125" s="167"/>
      <c r="S125" s="17"/>
      <c r="T125" s="25"/>
      <c r="U125" s="25"/>
      <c r="W125" s="135" t="s">
        <v>37</v>
      </c>
      <c r="X125" s="135"/>
      <c r="AB125" s="52"/>
      <c r="BA125" s="167"/>
      <c r="BB125" s="167"/>
    </row>
    <row r="126" spans="2:69" s="18" customFormat="1" x14ac:dyDescent="0.15">
      <c r="E126" s="56"/>
      <c r="I126" s="135"/>
      <c r="J126" s="135"/>
      <c r="M126" s="56"/>
      <c r="S126" s="56"/>
      <c r="W126" s="135"/>
      <c r="X126" s="135"/>
      <c r="AB126" s="53"/>
      <c r="AN126" s="26"/>
      <c r="AO126" s="26"/>
      <c r="AP126" s="26"/>
      <c r="AQ126" s="26"/>
      <c r="AR126" s="26"/>
      <c r="AS126" s="26"/>
      <c r="AT126" s="4"/>
      <c r="AU126" s="4"/>
      <c r="AV126" s="26"/>
      <c r="AW126" s="26"/>
      <c r="AX126" s="26"/>
      <c r="AY126" s="26"/>
      <c r="AZ126" s="26"/>
      <c r="BA126" s="167"/>
      <c r="BB126" s="167"/>
      <c r="BC126" s="26"/>
      <c r="BD126" s="26"/>
      <c r="BE126" s="26"/>
      <c r="BF126" s="26"/>
      <c r="BG126" s="26"/>
      <c r="BH126" s="135"/>
      <c r="BI126" s="135"/>
      <c r="BJ126" s="26"/>
      <c r="BK126" s="26"/>
      <c r="BL126" s="26"/>
      <c r="BM126" s="26"/>
      <c r="BN126" s="26"/>
      <c r="BO126" s="26"/>
      <c r="BP126" s="26"/>
      <c r="BQ126" s="26"/>
    </row>
    <row r="127" spans="2:69" x14ac:dyDescent="0.15">
      <c r="D127" s="30"/>
      <c r="E127" s="24"/>
      <c r="F127" s="30"/>
      <c r="G127" s="30"/>
      <c r="I127" s="137"/>
      <c r="J127" s="137"/>
      <c r="L127" s="30"/>
      <c r="M127" s="24"/>
      <c r="O127" s="30"/>
      <c r="R127" s="30"/>
      <c r="S127" s="24"/>
      <c r="T127" s="30"/>
      <c r="U127" s="30"/>
      <c r="W127" s="137"/>
      <c r="X127" s="137"/>
      <c r="AB127" s="54"/>
      <c r="AC127" s="55"/>
      <c r="AN127" s="18"/>
      <c r="AO127" s="18"/>
      <c r="AP127" s="18"/>
      <c r="AQ127" s="18"/>
      <c r="AR127" s="18"/>
      <c r="AS127" s="18"/>
      <c r="AT127" s="135"/>
      <c r="AU127" s="135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35"/>
      <c r="BI127" s="135"/>
      <c r="BJ127" s="18"/>
      <c r="BK127" s="18"/>
      <c r="BL127" s="18"/>
      <c r="BM127" s="18"/>
      <c r="BN127" s="18"/>
      <c r="BO127" s="18"/>
      <c r="BP127" s="18"/>
      <c r="BQ127" s="18"/>
    </row>
    <row r="128" spans="2:69" x14ac:dyDescent="0.15">
      <c r="D128" s="16"/>
      <c r="E128" s="135" t="s">
        <v>38</v>
      </c>
      <c r="F128" s="135"/>
      <c r="H128" s="16"/>
      <c r="K128" s="17"/>
      <c r="M128" s="135" t="s">
        <v>39</v>
      </c>
      <c r="N128" s="84"/>
      <c r="O128" s="15"/>
      <c r="R128" s="16"/>
      <c r="S128" s="135" t="s">
        <v>40</v>
      </c>
      <c r="T128" s="135"/>
      <c r="V128" s="16"/>
      <c r="Z128" s="23"/>
      <c r="AA128" s="84" t="s">
        <v>41</v>
      </c>
      <c r="AB128" s="135"/>
      <c r="AC128" s="17"/>
    </row>
    <row r="129" spans="3:65" x14ac:dyDescent="0.15">
      <c r="D129" s="57"/>
      <c r="E129" s="135"/>
      <c r="F129" s="135"/>
      <c r="H129" s="16"/>
      <c r="K129" s="17"/>
      <c r="M129" s="135"/>
      <c r="N129" s="135"/>
      <c r="O129" s="17"/>
      <c r="R129" s="16"/>
      <c r="S129" s="135"/>
      <c r="T129" s="135"/>
      <c r="V129" s="16"/>
      <c r="Z129" s="16"/>
      <c r="AA129" s="135"/>
      <c r="AB129" s="135"/>
      <c r="AC129" s="17"/>
      <c r="AP129" s="135"/>
      <c r="AQ129" s="135"/>
      <c r="AX129" s="135"/>
      <c r="AY129" s="135"/>
      <c r="BD129" s="135"/>
      <c r="BE129" s="135"/>
      <c r="BL129" s="135"/>
      <c r="BM129" s="135"/>
    </row>
    <row r="130" spans="3:65" x14ac:dyDescent="0.15">
      <c r="D130" s="16"/>
      <c r="E130" s="137"/>
      <c r="F130" s="137"/>
      <c r="H130" s="16"/>
      <c r="K130" s="17"/>
      <c r="M130" s="135"/>
      <c r="N130" s="135"/>
      <c r="O130" s="17"/>
      <c r="R130" s="16"/>
      <c r="V130" s="16"/>
      <c r="Z130" s="16"/>
      <c r="AA130" s="135"/>
      <c r="AB130" s="136"/>
      <c r="AC130" s="17"/>
      <c r="AO130" s="18"/>
      <c r="AP130" s="135"/>
      <c r="AQ130" s="135"/>
      <c r="AX130" s="135"/>
      <c r="AY130" s="135"/>
      <c r="BD130" s="135"/>
      <c r="BE130" s="135"/>
      <c r="BL130" s="135"/>
      <c r="BM130" s="135"/>
    </row>
    <row r="131" spans="3:65" x14ac:dyDescent="0.15">
      <c r="C131" s="135" t="s">
        <v>44</v>
      </c>
      <c r="D131" s="136"/>
      <c r="G131" s="135" t="s">
        <v>45</v>
      </c>
      <c r="H131" s="136"/>
      <c r="K131" s="135" t="s">
        <v>42</v>
      </c>
      <c r="L131" s="136"/>
      <c r="O131" s="135" t="s">
        <v>43</v>
      </c>
      <c r="P131" s="135"/>
      <c r="Q131" s="135" t="s">
        <v>48</v>
      </c>
      <c r="R131" s="135"/>
      <c r="U131" s="135" t="s">
        <v>49</v>
      </c>
      <c r="V131" s="135"/>
      <c r="Y131" s="135" t="s">
        <v>46</v>
      </c>
      <c r="Z131" s="136"/>
      <c r="AC131" s="135" t="s">
        <v>47</v>
      </c>
      <c r="AD131" s="136"/>
      <c r="AX131" s="135"/>
      <c r="AY131" s="135"/>
      <c r="BL131" s="135"/>
      <c r="BM131" s="136"/>
    </row>
    <row r="132" spans="3:65" ht="30" customHeight="1" x14ac:dyDescent="0.15">
      <c r="C132" s="162"/>
      <c r="D132" s="163"/>
      <c r="G132" s="162"/>
      <c r="H132" s="163"/>
      <c r="K132" s="162"/>
      <c r="L132" s="163"/>
      <c r="O132" s="162"/>
      <c r="P132" s="164"/>
      <c r="Q132" s="162"/>
      <c r="R132" s="163"/>
      <c r="U132" s="162"/>
      <c r="V132" s="163"/>
      <c r="Y132" s="162"/>
      <c r="Z132" s="163"/>
      <c r="AC132" s="162"/>
      <c r="AD132" s="163"/>
    </row>
    <row r="133" spans="3:65" ht="30" customHeight="1" x14ac:dyDescent="0.15">
      <c r="C133" s="163"/>
      <c r="D133" s="163"/>
      <c r="G133" s="163"/>
      <c r="H133" s="163"/>
      <c r="K133" s="163"/>
      <c r="L133" s="163"/>
      <c r="O133" s="164"/>
      <c r="P133" s="164"/>
      <c r="Q133" s="163"/>
      <c r="R133" s="163"/>
      <c r="U133" s="163"/>
      <c r="V133" s="163"/>
      <c r="Y133" s="163"/>
      <c r="Z133" s="163"/>
      <c r="AC133" s="163"/>
      <c r="AD133" s="163"/>
      <c r="AO133" s="135"/>
      <c r="AP133" s="136"/>
      <c r="AS133" s="135"/>
      <c r="AT133" s="136"/>
    </row>
    <row r="134" spans="3:65" ht="30" customHeight="1" x14ac:dyDescent="0.15">
      <c r="C134" s="163"/>
      <c r="D134" s="163"/>
      <c r="G134" s="163"/>
      <c r="H134" s="163"/>
      <c r="K134" s="163"/>
      <c r="L134" s="163"/>
      <c r="O134" s="164"/>
      <c r="P134" s="164"/>
      <c r="Q134" s="163"/>
      <c r="R134" s="163"/>
      <c r="U134" s="163"/>
      <c r="V134" s="163"/>
      <c r="Y134" s="163"/>
      <c r="Z134" s="163"/>
      <c r="AC134" s="163"/>
      <c r="AD134" s="163"/>
      <c r="AO134" s="162"/>
      <c r="AP134" s="163"/>
      <c r="AS134" s="162"/>
      <c r="AT134" s="163"/>
    </row>
    <row r="135" spans="3:65" ht="30" customHeight="1" x14ac:dyDescent="0.15">
      <c r="C135" s="163"/>
      <c r="D135" s="163"/>
      <c r="G135" s="163"/>
      <c r="H135" s="163"/>
      <c r="K135" s="163"/>
      <c r="L135" s="163"/>
      <c r="O135" s="164"/>
      <c r="P135" s="164"/>
      <c r="Q135" s="163"/>
      <c r="R135" s="163"/>
      <c r="U135" s="163"/>
      <c r="V135" s="163"/>
      <c r="Y135" s="163"/>
      <c r="Z135" s="163"/>
      <c r="AC135" s="163"/>
      <c r="AD135" s="163"/>
      <c r="AO135" s="163"/>
      <c r="AP135" s="163"/>
      <c r="AS135" s="163"/>
      <c r="AT135" s="163"/>
    </row>
    <row r="136" spans="3:65" ht="30" customHeight="1" x14ac:dyDescent="0.15">
      <c r="C136" s="163"/>
      <c r="D136" s="163"/>
      <c r="G136" s="163"/>
      <c r="H136" s="163"/>
      <c r="K136" s="163"/>
      <c r="L136" s="163"/>
      <c r="O136" s="164"/>
      <c r="P136" s="164"/>
      <c r="Q136" s="163"/>
      <c r="R136" s="163"/>
      <c r="U136" s="163"/>
      <c r="V136" s="163"/>
      <c r="Y136" s="163"/>
      <c r="Z136" s="163"/>
      <c r="AC136" s="163"/>
      <c r="AD136" s="163"/>
      <c r="AO136" s="163"/>
      <c r="AP136" s="163"/>
      <c r="AS136" s="163"/>
      <c r="AT136" s="163"/>
    </row>
    <row r="137" spans="3:65" x14ac:dyDescent="0.15">
      <c r="F137" s="16"/>
      <c r="H137" s="14"/>
      <c r="I137" s="135"/>
      <c r="J137" s="135"/>
      <c r="M137" s="17"/>
      <c r="T137" s="16"/>
      <c r="W137" s="135"/>
      <c r="X137" s="165"/>
      <c r="Y137" s="14"/>
      <c r="AA137" s="17"/>
      <c r="AO137" s="163"/>
      <c r="AP137" s="163"/>
      <c r="AS137" s="163"/>
      <c r="AT137" s="163"/>
    </row>
    <row r="138" spans="3:65" x14ac:dyDescent="0.15">
      <c r="F138" s="16"/>
      <c r="H138" s="14"/>
      <c r="I138" s="135"/>
      <c r="J138" s="135"/>
      <c r="M138" s="17"/>
      <c r="T138" s="16"/>
      <c r="W138" s="135"/>
      <c r="X138" s="135"/>
      <c r="Y138" s="14"/>
      <c r="AA138" s="17"/>
      <c r="AO138" s="163"/>
      <c r="AP138" s="163"/>
      <c r="AS138" s="163"/>
      <c r="AT138" s="163"/>
    </row>
    <row r="139" spans="3:65" x14ac:dyDescent="0.15">
      <c r="F139" s="16"/>
      <c r="H139" s="14"/>
      <c r="I139" s="135" t="s">
        <v>51</v>
      </c>
      <c r="J139" s="166"/>
      <c r="M139" s="17"/>
      <c r="P139" s="135"/>
      <c r="Q139" s="135"/>
      <c r="T139" s="16"/>
      <c r="W139" s="135" t="s">
        <v>50</v>
      </c>
      <c r="X139" s="165"/>
      <c r="Y139" s="14"/>
      <c r="AA139" s="17"/>
      <c r="AO139" s="163"/>
      <c r="AP139" s="163"/>
      <c r="AS139" s="163"/>
      <c r="AT139" s="163"/>
    </row>
    <row r="140" spans="3:65" x14ac:dyDescent="0.15">
      <c r="F140" s="25"/>
      <c r="G140" s="25"/>
      <c r="H140" s="25"/>
      <c r="I140" s="15"/>
      <c r="J140" s="25"/>
      <c r="K140" s="25"/>
      <c r="L140" s="23"/>
      <c r="M140" s="25"/>
      <c r="P140" s="135" t="s">
        <v>93</v>
      </c>
      <c r="Q140" s="135"/>
      <c r="T140" s="25"/>
      <c r="U140" s="15"/>
      <c r="V140" s="25"/>
      <c r="W140" s="15"/>
      <c r="X140" s="25"/>
      <c r="Y140" s="25"/>
      <c r="Z140" s="25"/>
      <c r="AA140" s="25"/>
    </row>
    <row r="141" spans="3:65" x14ac:dyDescent="0.15">
      <c r="I141" s="17"/>
      <c r="L141" s="25"/>
      <c r="M141" s="25"/>
      <c r="N141" s="25"/>
      <c r="O141" s="25"/>
      <c r="P141" s="58"/>
      <c r="Q141" s="31"/>
      <c r="R141" s="25"/>
      <c r="S141" s="25"/>
      <c r="T141" s="25"/>
      <c r="U141" s="25"/>
      <c r="W141" s="17"/>
    </row>
    <row r="142" spans="3:65" x14ac:dyDescent="0.15">
      <c r="I142" s="17"/>
      <c r="P142" s="135"/>
      <c r="Q142" s="135"/>
      <c r="W142" s="17"/>
    </row>
    <row r="143" spans="3:65" x14ac:dyDescent="0.15">
      <c r="I143" s="17"/>
      <c r="J143" s="30"/>
      <c r="K143" s="30"/>
      <c r="L143" s="30"/>
      <c r="M143" s="30"/>
      <c r="N143" s="30"/>
      <c r="O143" s="30"/>
      <c r="P143" s="87" t="s">
        <v>129</v>
      </c>
      <c r="Q143" s="135"/>
      <c r="T143" s="30"/>
      <c r="U143" s="30"/>
      <c r="V143" s="30"/>
      <c r="W143" s="24"/>
    </row>
    <row r="144" spans="3:65" x14ac:dyDescent="0.15">
      <c r="Q144" s="23"/>
      <c r="R144" s="25"/>
      <c r="S144" s="25"/>
      <c r="T144" s="25"/>
      <c r="U144" s="25"/>
      <c r="V144" s="25"/>
      <c r="W144" s="25"/>
    </row>
    <row r="149" spans="1:62" ht="14.25" thickBot="1" x14ac:dyDescent="0.2"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161"/>
      <c r="Q149" s="161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</row>
    <row r="152" spans="1:62" x14ac:dyDescent="0.15">
      <c r="A152" s="1" t="s">
        <v>152</v>
      </c>
      <c r="B152" s="1"/>
    </row>
    <row r="153" spans="1:62" ht="6" customHeight="1" x14ac:dyDescent="0.15">
      <c r="V153" s="3"/>
    </row>
    <row r="155" spans="1:62" x14ac:dyDescent="0.15">
      <c r="B155" s="83"/>
      <c r="C155" s="140"/>
      <c r="D155" s="141"/>
      <c r="E155" s="142" t="s">
        <v>1</v>
      </c>
      <c r="F155" s="143"/>
      <c r="G155" s="144"/>
      <c r="H155" s="93" t="s">
        <v>162</v>
      </c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5"/>
      <c r="AF155" s="4"/>
      <c r="AG155" s="4"/>
    </row>
    <row r="156" spans="1:62" ht="18.75" x14ac:dyDescent="0.2">
      <c r="B156" s="122" t="s">
        <v>15</v>
      </c>
      <c r="C156" s="123"/>
      <c r="D156" s="124"/>
      <c r="E156" s="93" t="s">
        <v>62</v>
      </c>
      <c r="F156" s="96"/>
      <c r="G156" s="92"/>
      <c r="H156" s="93" t="s">
        <v>160</v>
      </c>
      <c r="I156" s="94"/>
      <c r="J156" s="94"/>
      <c r="K156" s="94"/>
      <c r="L156" s="94"/>
      <c r="M156" s="94"/>
      <c r="N156" s="94"/>
      <c r="O156" s="68" t="s">
        <v>24</v>
      </c>
      <c r="P156" s="69"/>
      <c r="Q156" s="69"/>
      <c r="R156" s="69"/>
      <c r="S156" s="70"/>
      <c r="T156" s="93" t="s">
        <v>161</v>
      </c>
      <c r="U156" s="94"/>
      <c r="V156" s="94"/>
      <c r="W156" s="94"/>
      <c r="X156" s="94"/>
      <c r="Y156" s="94"/>
      <c r="Z156" s="94"/>
      <c r="AA156" s="68" t="s">
        <v>24</v>
      </c>
      <c r="AB156" s="69"/>
      <c r="AC156" s="69"/>
      <c r="AD156" s="69"/>
      <c r="AE156" s="70"/>
      <c r="AM156" s="135"/>
      <c r="AN156" s="136"/>
      <c r="AO156" s="136"/>
      <c r="AP156" s="136"/>
      <c r="AQ156" s="136"/>
      <c r="AR156" s="136"/>
      <c r="AS156" s="136"/>
      <c r="AT156" s="50" t="s">
        <v>135</v>
      </c>
      <c r="AU156" s="5"/>
      <c r="AV156" s="5"/>
      <c r="AW156" s="5"/>
      <c r="AX156" s="5"/>
      <c r="AY156" s="135"/>
      <c r="AZ156" s="135"/>
      <c r="BA156" s="135"/>
      <c r="BB156" s="135"/>
      <c r="BC156" s="135"/>
      <c r="BD156" s="135"/>
      <c r="BE156" s="135"/>
      <c r="BF156" s="137"/>
      <c r="BG156" s="137"/>
      <c r="BH156" s="137"/>
      <c r="BI156" s="137"/>
      <c r="BJ156" s="137"/>
    </row>
    <row r="157" spans="1:62" x14ac:dyDescent="0.15">
      <c r="B157" s="132" t="s">
        <v>16</v>
      </c>
      <c r="C157" s="127"/>
      <c r="D157" s="133"/>
      <c r="E157" s="115" t="s">
        <v>69</v>
      </c>
      <c r="F157" s="115" t="s">
        <v>70</v>
      </c>
      <c r="G157" s="115" t="s">
        <v>70</v>
      </c>
      <c r="H157" s="65" t="s">
        <v>154</v>
      </c>
      <c r="I157" s="66"/>
      <c r="J157" s="66"/>
      <c r="K157" s="40" t="s">
        <v>194</v>
      </c>
      <c r="L157" s="66" t="s">
        <v>156</v>
      </c>
      <c r="M157" s="66"/>
      <c r="N157" s="66"/>
      <c r="O157" s="65" t="s">
        <v>192</v>
      </c>
      <c r="P157" s="66"/>
      <c r="Q157" s="66"/>
      <c r="R157" s="66"/>
      <c r="S157" s="67"/>
      <c r="T157" s="65" t="s">
        <v>153</v>
      </c>
      <c r="U157" s="66"/>
      <c r="V157" s="66"/>
      <c r="W157" s="40" t="s">
        <v>194</v>
      </c>
      <c r="X157" s="66" t="s">
        <v>155</v>
      </c>
      <c r="Y157" s="125"/>
      <c r="Z157" s="126"/>
      <c r="AA157" s="65" t="s">
        <v>192</v>
      </c>
      <c r="AB157" s="66"/>
      <c r="AC157" s="66"/>
      <c r="AD157" s="66"/>
      <c r="AE157" s="67"/>
      <c r="AM157" s="121"/>
      <c r="AN157" s="121"/>
      <c r="AO157" s="121"/>
      <c r="AP157" s="18"/>
      <c r="AQ157" s="138"/>
      <c r="AR157" s="139"/>
      <c r="AS157" s="139"/>
      <c r="AT157" s="5"/>
      <c r="AU157" s="49"/>
      <c r="AV157"/>
      <c r="AW157" s="18"/>
      <c r="AX157" s="5"/>
      <c r="AY157" s="121"/>
      <c r="AZ157" s="121"/>
      <c r="BA157" s="121"/>
      <c r="BB157" s="18"/>
      <c r="BC157" s="43"/>
      <c r="BD157"/>
      <c r="BE157"/>
      <c r="BF157" s="5"/>
      <c r="BG157" s="5"/>
      <c r="BH157" s="5"/>
      <c r="BI157" s="5"/>
      <c r="BJ157" s="5"/>
    </row>
    <row r="158" spans="1:62" x14ac:dyDescent="0.15">
      <c r="B158" s="122" t="s">
        <v>2</v>
      </c>
      <c r="C158" s="123"/>
      <c r="D158" s="124"/>
      <c r="E158" s="115" t="s">
        <v>71</v>
      </c>
      <c r="F158" s="120" t="s">
        <v>72</v>
      </c>
      <c r="G158" s="120" t="s">
        <v>72</v>
      </c>
      <c r="H158" s="65" t="s">
        <v>154</v>
      </c>
      <c r="I158" s="66"/>
      <c r="J158" s="66"/>
      <c r="K158" s="40" t="s">
        <v>194</v>
      </c>
      <c r="L158" s="66" t="s">
        <v>153</v>
      </c>
      <c r="M158" s="66"/>
      <c r="N158" s="67"/>
      <c r="O158" s="65" t="s">
        <v>192</v>
      </c>
      <c r="P158" s="66"/>
      <c r="Q158" s="66"/>
      <c r="R158" s="66"/>
      <c r="S158" s="67"/>
      <c r="T158" s="65" t="s">
        <v>156</v>
      </c>
      <c r="U158" s="66"/>
      <c r="V158" s="66"/>
      <c r="W158" s="40" t="s">
        <v>194</v>
      </c>
      <c r="X158" s="66" t="s">
        <v>157</v>
      </c>
      <c r="Y158" s="125"/>
      <c r="Z158" s="126"/>
      <c r="AA158" s="65" t="s">
        <v>192</v>
      </c>
      <c r="AB158" s="66"/>
      <c r="AC158" s="66"/>
      <c r="AD158" s="66"/>
      <c r="AE158" s="67"/>
      <c r="AM158" s="134"/>
      <c r="AN158" s="134"/>
      <c r="AO158" s="134"/>
      <c r="AP158" s="18"/>
      <c r="AQ158" s="129"/>
      <c r="AR158" s="130"/>
      <c r="AS158" s="130"/>
      <c r="AT158" s="5"/>
      <c r="AU158"/>
      <c r="AV158"/>
      <c r="AW158" s="18"/>
      <c r="AX158" s="5"/>
      <c r="AY158" s="131"/>
      <c r="AZ158" s="131"/>
      <c r="BA158" s="131"/>
      <c r="BB158" s="18"/>
      <c r="BC158" s="43"/>
      <c r="BD158"/>
      <c r="BE158"/>
      <c r="BF158" s="5"/>
      <c r="BG158" s="5"/>
      <c r="BH158" s="5"/>
      <c r="BI158" s="5"/>
      <c r="BJ158" s="5"/>
    </row>
    <row r="159" spans="1:62" x14ac:dyDescent="0.15">
      <c r="B159" s="132" t="s">
        <v>3</v>
      </c>
      <c r="C159" s="127"/>
      <c r="D159" s="133"/>
      <c r="E159" s="115" t="s">
        <v>73</v>
      </c>
      <c r="F159" s="120" t="s">
        <v>74</v>
      </c>
      <c r="G159" s="120" t="s">
        <v>74</v>
      </c>
      <c r="H159" s="65" t="s">
        <v>156</v>
      </c>
      <c r="I159" s="66"/>
      <c r="J159" s="66"/>
      <c r="K159" s="40" t="s">
        <v>194</v>
      </c>
      <c r="L159" s="66" t="s">
        <v>155</v>
      </c>
      <c r="M159" s="66"/>
      <c r="N159" s="67"/>
      <c r="O159" s="65" t="s">
        <v>192</v>
      </c>
      <c r="P159" s="66"/>
      <c r="Q159" s="66"/>
      <c r="R159" s="66"/>
      <c r="S159" s="67"/>
      <c r="T159" s="65" t="s">
        <v>154</v>
      </c>
      <c r="U159" s="66"/>
      <c r="V159" s="66"/>
      <c r="W159" s="40" t="s">
        <v>194</v>
      </c>
      <c r="X159" s="66" t="s">
        <v>157</v>
      </c>
      <c r="Y159" s="125"/>
      <c r="Z159" s="126"/>
      <c r="AA159" s="65" t="s">
        <v>192</v>
      </c>
      <c r="AB159" s="66"/>
      <c r="AC159" s="66"/>
      <c r="AD159" s="66"/>
      <c r="AE159" s="67"/>
      <c r="AM159" s="121"/>
      <c r="AN159" s="121"/>
      <c r="AO159" s="121"/>
      <c r="AP159" s="18"/>
      <c r="AQ159" s="127"/>
      <c r="AR159" s="128"/>
      <c r="AS159" s="128"/>
      <c r="AT159" s="5"/>
      <c r="AU159"/>
      <c r="AV159"/>
      <c r="AW159" s="18"/>
      <c r="AX159" s="5"/>
      <c r="AY159" s="121"/>
      <c r="AZ159" s="121"/>
      <c r="BA159" s="121"/>
      <c r="BB159" s="18"/>
      <c r="BC159" s="5"/>
      <c r="BD159"/>
      <c r="BE159"/>
      <c r="BF159" s="5"/>
      <c r="BG159" s="5"/>
      <c r="BH159" s="5"/>
      <c r="BI159" s="5"/>
      <c r="BJ159" s="5"/>
    </row>
    <row r="160" spans="1:62" x14ac:dyDescent="0.15">
      <c r="B160" s="122" t="s">
        <v>11</v>
      </c>
      <c r="C160" s="123"/>
      <c r="D160" s="124"/>
      <c r="E160" s="115" t="s">
        <v>75</v>
      </c>
      <c r="F160" s="120" t="s">
        <v>76</v>
      </c>
      <c r="G160" s="120" t="s">
        <v>76</v>
      </c>
      <c r="H160" s="65" t="s">
        <v>153</v>
      </c>
      <c r="I160" s="66"/>
      <c r="J160" s="66"/>
      <c r="K160" s="40" t="s">
        <v>194</v>
      </c>
      <c r="L160" s="66" t="s">
        <v>157</v>
      </c>
      <c r="M160" s="66"/>
      <c r="N160" s="67"/>
      <c r="O160" s="65" t="s">
        <v>192</v>
      </c>
      <c r="P160" s="66"/>
      <c r="Q160" s="66"/>
      <c r="R160" s="66"/>
      <c r="S160" s="67"/>
      <c r="T160" s="65" t="s">
        <v>154</v>
      </c>
      <c r="U160" s="66"/>
      <c r="V160" s="66"/>
      <c r="W160" s="40" t="s">
        <v>194</v>
      </c>
      <c r="X160" s="66" t="s">
        <v>155</v>
      </c>
      <c r="Y160" s="125"/>
      <c r="Z160" s="126"/>
      <c r="AA160" s="65" t="s">
        <v>192</v>
      </c>
      <c r="AB160" s="66"/>
      <c r="AC160" s="66"/>
      <c r="AD160" s="66"/>
      <c r="AE160" s="67"/>
      <c r="AM160" s="121"/>
      <c r="AN160" s="121"/>
      <c r="AO160" s="121"/>
      <c r="AP160" s="18"/>
      <c r="AQ160" s="127"/>
      <c r="AR160" s="128"/>
      <c r="AS160" s="128"/>
      <c r="AT160" s="5"/>
      <c r="AU160"/>
      <c r="AV160"/>
      <c r="AW160" s="18"/>
      <c r="AX160" s="5"/>
      <c r="AY160" s="121"/>
      <c r="AZ160" s="121"/>
      <c r="BA160" s="121"/>
      <c r="BB160" s="18"/>
      <c r="BC160" s="5"/>
      <c r="BD160"/>
      <c r="BE160"/>
      <c r="BF160" s="5"/>
      <c r="BG160" s="5"/>
      <c r="BH160" s="5"/>
      <c r="BI160" s="5"/>
      <c r="BJ160" s="5"/>
    </row>
    <row r="161" spans="1:62" x14ac:dyDescent="0.15">
      <c r="B161" s="122" t="s">
        <v>12</v>
      </c>
      <c r="C161" s="123"/>
      <c r="D161" s="124"/>
      <c r="E161" s="115" t="s">
        <v>77</v>
      </c>
      <c r="F161" s="120" t="s">
        <v>78</v>
      </c>
      <c r="G161" s="120" t="s">
        <v>78</v>
      </c>
      <c r="H161" s="65" t="s">
        <v>155</v>
      </c>
      <c r="I161" s="66"/>
      <c r="J161" s="66"/>
      <c r="K161" s="40" t="s">
        <v>194</v>
      </c>
      <c r="L161" s="66" t="s">
        <v>157</v>
      </c>
      <c r="M161" s="66"/>
      <c r="N161" s="67"/>
      <c r="O161" s="65" t="s">
        <v>192</v>
      </c>
      <c r="P161" s="66"/>
      <c r="Q161" s="66"/>
      <c r="R161" s="66"/>
      <c r="S161" s="67"/>
      <c r="T161" s="65" t="s">
        <v>156</v>
      </c>
      <c r="U161" s="66"/>
      <c r="V161" s="66"/>
      <c r="W161" s="40" t="s">
        <v>194</v>
      </c>
      <c r="X161" s="66" t="s">
        <v>153</v>
      </c>
      <c r="Y161" s="125"/>
      <c r="Z161" s="126"/>
      <c r="AA161" s="65" t="s">
        <v>192</v>
      </c>
      <c r="AB161" s="66"/>
      <c r="AC161" s="66"/>
      <c r="AD161" s="66"/>
      <c r="AE161" s="67"/>
      <c r="AM161" s="121"/>
      <c r="AN161" s="121"/>
      <c r="AO161" s="121"/>
      <c r="AP161" s="18"/>
      <c r="AQ161" s="127" t="s">
        <v>154</v>
      </c>
      <c r="AR161" s="128"/>
      <c r="AS161" s="128"/>
      <c r="AT161" s="5"/>
      <c r="AU161" s="5"/>
      <c r="AV161" s="5"/>
      <c r="AW161" s="18"/>
      <c r="AX161" s="5"/>
      <c r="AY161" s="121"/>
      <c r="AZ161" s="121"/>
      <c r="BA161" s="121"/>
      <c r="BB161" s="18"/>
      <c r="BC161" s="5"/>
      <c r="BD161"/>
      <c r="BE161"/>
      <c r="BF161" s="5"/>
      <c r="BG161" s="5"/>
      <c r="BH161" s="5"/>
      <c r="BI161" s="5"/>
      <c r="BJ161" s="5"/>
    </row>
    <row r="162" spans="1:62" x14ac:dyDescent="0.15">
      <c r="B162" s="117"/>
      <c r="C162" s="118"/>
      <c r="D162" s="119"/>
      <c r="E162" s="115" t="s">
        <v>79</v>
      </c>
      <c r="F162" s="120" t="s">
        <v>80</v>
      </c>
      <c r="G162" s="120" t="s">
        <v>80</v>
      </c>
      <c r="H162" s="68" t="s">
        <v>195</v>
      </c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70"/>
      <c r="AM162" s="121"/>
      <c r="AN162" s="121"/>
      <c r="AO162" s="121"/>
      <c r="AP162" s="18"/>
      <c r="AQ162" s="26" t="s">
        <v>156</v>
      </c>
      <c r="AT162" s="5"/>
      <c r="AU162"/>
      <c r="AV162"/>
      <c r="AW162" s="18"/>
      <c r="AX162" s="5"/>
      <c r="AY162" s="121"/>
      <c r="AZ162" s="121"/>
      <c r="BA162" s="121"/>
      <c r="BB162" s="18"/>
      <c r="BC162" s="5"/>
      <c r="BD162"/>
      <c r="BE162"/>
      <c r="BF162" s="5"/>
      <c r="BG162" s="5"/>
      <c r="BH162" s="5"/>
      <c r="BI162" s="5"/>
      <c r="BJ162" s="5"/>
    </row>
    <row r="163" spans="1:62" x14ac:dyDescent="0.15">
      <c r="AQ163" s="26" t="s">
        <v>155</v>
      </c>
    </row>
    <row r="166" spans="1:62" x14ac:dyDescent="0.15">
      <c r="A166" s="93"/>
      <c r="B166" s="94"/>
      <c r="C166" s="95"/>
      <c r="D166" s="91"/>
      <c r="E166" s="96"/>
      <c r="F166" s="92"/>
      <c r="G166" s="93"/>
      <c r="H166" s="94"/>
      <c r="I166" s="95"/>
      <c r="J166" s="97"/>
      <c r="K166" s="98"/>
      <c r="L166" s="99"/>
      <c r="M166" s="93"/>
      <c r="N166" s="94"/>
      <c r="O166" s="95"/>
      <c r="P166" s="91"/>
      <c r="Q166" s="96"/>
      <c r="R166" s="92"/>
      <c r="S166" s="93" t="s">
        <v>53</v>
      </c>
      <c r="T166" s="95"/>
      <c r="U166" s="89" t="s">
        <v>54</v>
      </c>
      <c r="V166" s="90"/>
      <c r="W166" s="89" t="s">
        <v>55</v>
      </c>
      <c r="X166" s="90"/>
      <c r="Y166" s="91" t="s">
        <v>56</v>
      </c>
      <c r="Z166" s="92"/>
      <c r="AA166" s="91" t="s">
        <v>57</v>
      </c>
      <c r="AB166" s="92"/>
      <c r="AC166" s="91" t="s">
        <v>58</v>
      </c>
      <c r="AD166" s="92"/>
      <c r="AE166" s="91" t="s">
        <v>59</v>
      </c>
      <c r="AF166" s="92"/>
      <c r="AG166" s="91" t="s">
        <v>60</v>
      </c>
      <c r="AH166" s="92"/>
    </row>
    <row r="167" spans="1:62" x14ac:dyDescent="0.15">
      <c r="A167" s="83"/>
      <c r="B167" s="84"/>
      <c r="C167" s="85"/>
      <c r="D167" s="77"/>
      <c r="E167" s="78"/>
      <c r="F167" s="79"/>
      <c r="G167" s="71"/>
      <c r="H167" s="72"/>
      <c r="I167" s="73"/>
      <c r="J167" s="71"/>
      <c r="K167" s="72"/>
      <c r="L167" s="73"/>
      <c r="M167" s="71"/>
      <c r="N167" s="72"/>
      <c r="O167" s="73"/>
      <c r="P167" s="71"/>
      <c r="Q167" s="72"/>
      <c r="R167" s="73"/>
      <c r="S167" s="61"/>
      <c r="T167" s="62"/>
      <c r="U167" s="61"/>
      <c r="V167" s="62"/>
      <c r="W167" s="61"/>
      <c r="X167" s="62"/>
      <c r="Y167" s="61"/>
      <c r="Z167" s="62"/>
      <c r="AA167" s="61"/>
      <c r="AB167" s="62"/>
      <c r="AC167" s="61"/>
      <c r="AD167" s="62"/>
      <c r="AE167" s="61"/>
      <c r="AF167" s="62"/>
      <c r="AG167" s="61"/>
      <c r="AH167" s="62"/>
    </row>
    <row r="168" spans="1:62" x14ac:dyDescent="0.15">
      <c r="A168" s="86"/>
      <c r="B168" s="87"/>
      <c r="C168" s="88"/>
      <c r="D168" s="80"/>
      <c r="E168" s="81"/>
      <c r="F168" s="82"/>
      <c r="G168" s="74"/>
      <c r="H168" s="75"/>
      <c r="I168" s="76"/>
      <c r="J168" s="74"/>
      <c r="K168" s="75"/>
      <c r="L168" s="76"/>
      <c r="M168" s="74"/>
      <c r="N168" s="75"/>
      <c r="O168" s="76"/>
      <c r="P168" s="74"/>
      <c r="Q168" s="75"/>
      <c r="R168" s="76"/>
      <c r="S168" s="63"/>
      <c r="T168" s="64"/>
      <c r="U168" s="63"/>
      <c r="V168" s="64"/>
      <c r="W168" s="63"/>
      <c r="X168" s="64"/>
      <c r="Y168" s="63"/>
      <c r="Z168" s="64"/>
      <c r="AA168" s="63"/>
      <c r="AB168" s="64"/>
      <c r="AC168" s="63"/>
      <c r="AD168" s="64"/>
      <c r="AE168" s="63"/>
      <c r="AF168" s="64"/>
      <c r="AG168" s="63"/>
      <c r="AH168" s="64"/>
    </row>
    <row r="169" spans="1:62" x14ac:dyDescent="0.15">
      <c r="A169" s="83"/>
      <c r="B169" s="84"/>
      <c r="C169" s="85"/>
      <c r="D169" s="71"/>
      <c r="E169" s="72"/>
      <c r="F169" s="73"/>
      <c r="G169" s="77"/>
      <c r="H169" s="78"/>
      <c r="I169" s="79"/>
      <c r="J169" s="71"/>
      <c r="K169" s="72"/>
      <c r="L169" s="73"/>
      <c r="M169" s="71"/>
      <c r="N169" s="72"/>
      <c r="O169" s="73"/>
      <c r="P169" s="71"/>
      <c r="Q169" s="72"/>
      <c r="R169" s="73"/>
      <c r="S169" s="61"/>
      <c r="T169" s="62"/>
      <c r="U169" s="61"/>
      <c r="V169" s="62"/>
      <c r="W169" s="61"/>
      <c r="X169" s="62"/>
      <c r="Y169" s="61"/>
      <c r="Z169" s="62"/>
      <c r="AA169" s="61"/>
      <c r="AB169" s="62"/>
      <c r="AC169" s="61"/>
      <c r="AD169" s="62"/>
      <c r="AE169" s="61"/>
      <c r="AF169" s="62"/>
      <c r="AG169" s="61"/>
      <c r="AH169" s="62"/>
    </row>
    <row r="170" spans="1:62" x14ac:dyDescent="0.15">
      <c r="A170" s="86"/>
      <c r="B170" s="87"/>
      <c r="C170" s="88"/>
      <c r="D170" s="74"/>
      <c r="E170" s="75"/>
      <c r="F170" s="76"/>
      <c r="G170" s="80"/>
      <c r="H170" s="81"/>
      <c r="I170" s="82"/>
      <c r="J170" s="74"/>
      <c r="K170" s="75"/>
      <c r="L170" s="76"/>
      <c r="M170" s="74"/>
      <c r="N170" s="75"/>
      <c r="O170" s="76"/>
      <c r="P170" s="74"/>
      <c r="Q170" s="75"/>
      <c r="R170" s="76"/>
      <c r="S170" s="63"/>
      <c r="T170" s="64"/>
      <c r="U170" s="63"/>
      <c r="V170" s="64"/>
      <c r="W170" s="63"/>
      <c r="X170" s="64"/>
      <c r="Y170" s="63"/>
      <c r="Z170" s="64"/>
      <c r="AA170" s="63"/>
      <c r="AB170" s="64"/>
      <c r="AC170" s="63"/>
      <c r="AD170" s="64"/>
      <c r="AE170" s="63"/>
      <c r="AF170" s="64"/>
      <c r="AG170" s="63"/>
      <c r="AH170" s="64"/>
    </row>
    <row r="171" spans="1:62" x14ac:dyDescent="0.15">
      <c r="A171" s="83"/>
      <c r="B171" s="84"/>
      <c r="C171" s="85"/>
      <c r="D171" s="71"/>
      <c r="E171" s="72"/>
      <c r="F171" s="73"/>
      <c r="G171" s="71"/>
      <c r="H171" s="72"/>
      <c r="I171" s="73"/>
      <c r="J171" s="77"/>
      <c r="K171" s="78"/>
      <c r="L171" s="79"/>
      <c r="M171" s="71"/>
      <c r="N171" s="72"/>
      <c r="O171" s="73"/>
      <c r="P171" s="71"/>
      <c r="Q171" s="72"/>
      <c r="R171" s="73"/>
      <c r="S171" s="61"/>
      <c r="T171" s="62"/>
      <c r="U171" s="61"/>
      <c r="V171" s="62"/>
      <c r="W171" s="61"/>
      <c r="X171" s="62"/>
      <c r="Y171" s="61"/>
      <c r="Z171" s="62"/>
      <c r="AA171" s="61"/>
      <c r="AB171" s="62"/>
      <c r="AC171" s="61"/>
      <c r="AD171" s="62"/>
      <c r="AE171" s="61"/>
      <c r="AF171" s="62"/>
      <c r="AG171" s="61"/>
      <c r="AH171" s="62"/>
    </row>
    <row r="172" spans="1:62" x14ac:dyDescent="0.15">
      <c r="A172" s="86"/>
      <c r="B172" s="87"/>
      <c r="C172" s="88"/>
      <c r="D172" s="74"/>
      <c r="E172" s="75"/>
      <c r="F172" s="76"/>
      <c r="G172" s="74"/>
      <c r="H172" s="75"/>
      <c r="I172" s="76"/>
      <c r="J172" s="80"/>
      <c r="K172" s="81"/>
      <c r="L172" s="82"/>
      <c r="M172" s="74"/>
      <c r="N172" s="75"/>
      <c r="O172" s="76"/>
      <c r="P172" s="74"/>
      <c r="Q172" s="75"/>
      <c r="R172" s="76"/>
      <c r="S172" s="63"/>
      <c r="T172" s="64"/>
      <c r="U172" s="63"/>
      <c r="V172" s="64"/>
      <c r="W172" s="63"/>
      <c r="X172" s="64"/>
      <c r="Y172" s="63"/>
      <c r="Z172" s="64"/>
      <c r="AA172" s="63"/>
      <c r="AB172" s="64"/>
      <c r="AC172" s="63"/>
      <c r="AD172" s="64"/>
      <c r="AE172" s="63"/>
      <c r="AF172" s="64"/>
      <c r="AG172" s="63"/>
      <c r="AH172" s="64"/>
    </row>
    <row r="173" spans="1:62" x14ac:dyDescent="0.15">
      <c r="A173" s="83"/>
      <c r="B173" s="84"/>
      <c r="C173" s="85"/>
      <c r="D173" s="71"/>
      <c r="E173" s="72"/>
      <c r="F173" s="73"/>
      <c r="G173" s="71"/>
      <c r="H173" s="72"/>
      <c r="I173" s="73"/>
      <c r="J173" s="71"/>
      <c r="K173" s="72"/>
      <c r="L173" s="73"/>
      <c r="M173" s="77"/>
      <c r="N173" s="78"/>
      <c r="O173" s="79"/>
      <c r="P173" s="71"/>
      <c r="Q173" s="72"/>
      <c r="R173" s="73"/>
      <c r="S173" s="61"/>
      <c r="T173" s="62"/>
      <c r="U173" s="61"/>
      <c r="V173" s="62"/>
      <c r="W173" s="61"/>
      <c r="X173" s="62"/>
      <c r="Y173" s="61"/>
      <c r="Z173" s="62"/>
      <c r="AA173" s="61"/>
      <c r="AB173" s="62"/>
      <c r="AC173" s="61"/>
      <c r="AD173" s="62"/>
      <c r="AE173" s="61"/>
      <c r="AF173" s="62"/>
      <c r="AG173" s="61"/>
      <c r="AH173" s="62"/>
    </row>
    <row r="174" spans="1:62" x14ac:dyDescent="0.15">
      <c r="A174" s="86"/>
      <c r="B174" s="87"/>
      <c r="C174" s="88"/>
      <c r="D174" s="74"/>
      <c r="E174" s="75"/>
      <c r="F174" s="76"/>
      <c r="G174" s="74"/>
      <c r="H174" s="75"/>
      <c r="I174" s="76"/>
      <c r="J174" s="74"/>
      <c r="K174" s="75"/>
      <c r="L174" s="76"/>
      <c r="M174" s="80"/>
      <c r="N174" s="81"/>
      <c r="O174" s="82"/>
      <c r="P174" s="74"/>
      <c r="Q174" s="75"/>
      <c r="R174" s="76"/>
      <c r="S174" s="63"/>
      <c r="T174" s="64"/>
      <c r="U174" s="63"/>
      <c r="V174" s="64"/>
      <c r="W174" s="63"/>
      <c r="X174" s="64"/>
      <c r="Y174" s="63"/>
      <c r="Z174" s="64"/>
      <c r="AA174" s="63"/>
      <c r="AB174" s="64"/>
      <c r="AC174" s="63"/>
      <c r="AD174" s="64"/>
      <c r="AE174" s="63"/>
      <c r="AF174" s="64"/>
      <c r="AG174" s="63"/>
      <c r="AH174" s="64"/>
    </row>
    <row r="175" spans="1:62" x14ac:dyDescent="0.15">
      <c r="A175" s="83"/>
      <c r="B175" s="84"/>
      <c r="C175" s="85"/>
      <c r="D175" s="71"/>
      <c r="E175" s="72"/>
      <c r="F175" s="73"/>
      <c r="G175" s="71"/>
      <c r="H175" s="72"/>
      <c r="I175" s="73"/>
      <c r="J175" s="71"/>
      <c r="K175" s="72"/>
      <c r="L175" s="73"/>
      <c r="M175" s="71"/>
      <c r="N175" s="72"/>
      <c r="O175" s="73"/>
      <c r="P175" s="77"/>
      <c r="Q175" s="78"/>
      <c r="R175" s="79"/>
      <c r="S175" s="61"/>
      <c r="T175" s="62"/>
      <c r="U175" s="61"/>
      <c r="V175" s="62"/>
      <c r="W175" s="61"/>
      <c r="X175" s="62"/>
      <c r="Y175" s="61"/>
      <c r="Z175" s="62"/>
      <c r="AA175" s="61"/>
      <c r="AB175" s="62"/>
      <c r="AC175" s="61"/>
      <c r="AD175" s="62"/>
      <c r="AE175" s="61"/>
      <c r="AF175" s="62"/>
      <c r="AG175" s="61"/>
      <c r="AH175" s="62"/>
    </row>
    <row r="176" spans="1:62" x14ac:dyDescent="0.15">
      <c r="A176" s="86"/>
      <c r="B176" s="87"/>
      <c r="C176" s="88"/>
      <c r="D176" s="74"/>
      <c r="E176" s="75"/>
      <c r="F176" s="76"/>
      <c r="G176" s="74"/>
      <c r="H176" s="75"/>
      <c r="I176" s="76"/>
      <c r="J176" s="74"/>
      <c r="K176" s="75"/>
      <c r="L176" s="76"/>
      <c r="M176" s="74"/>
      <c r="N176" s="75"/>
      <c r="O176" s="76"/>
      <c r="P176" s="80"/>
      <c r="Q176" s="81"/>
      <c r="R176" s="82"/>
      <c r="S176" s="63"/>
      <c r="T176" s="64"/>
      <c r="U176" s="63"/>
      <c r="V176" s="64"/>
      <c r="W176" s="63"/>
      <c r="X176" s="64"/>
      <c r="Y176" s="63"/>
      <c r="Z176" s="64"/>
      <c r="AA176" s="63"/>
      <c r="AB176" s="64"/>
      <c r="AC176" s="63"/>
      <c r="AD176" s="64"/>
      <c r="AE176" s="63"/>
      <c r="AF176" s="64"/>
      <c r="AG176" s="63"/>
      <c r="AH176" s="64"/>
    </row>
  </sheetData>
  <mergeCells count="825">
    <mergeCell ref="A1:AJ1"/>
    <mergeCell ref="A2:AJ2"/>
    <mergeCell ref="C27:G27"/>
    <mergeCell ref="I27:M27"/>
    <mergeCell ref="O27:S27"/>
    <mergeCell ref="U27:Y27"/>
    <mergeCell ref="AA27:AE27"/>
    <mergeCell ref="D29:G29"/>
    <mergeCell ref="J29:M29"/>
    <mergeCell ref="P29:S29"/>
    <mergeCell ref="V29:Y29"/>
    <mergeCell ref="AB29:AE29"/>
    <mergeCell ref="D30:G30"/>
    <mergeCell ref="J30:M30"/>
    <mergeCell ref="P30:S30"/>
    <mergeCell ref="V30:Y30"/>
    <mergeCell ref="AB30:AE30"/>
    <mergeCell ref="B36:D36"/>
    <mergeCell ref="E36:G36"/>
    <mergeCell ref="H36:R36"/>
    <mergeCell ref="S36:AC36"/>
    <mergeCell ref="B37:D37"/>
    <mergeCell ref="E37:G37"/>
    <mergeCell ref="H37:P37"/>
    <mergeCell ref="S37:AA37"/>
    <mergeCell ref="D31:G31"/>
    <mergeCell ref="J31:M31"/>
    <mergeCell ref="P31:S31"/>
    <mergeCell ref="V31:Y31"/>
    <mergeCell ref="AB31:AE31"/>
    <mergeCell ref="D32:G32"/>
    <mergeCell ref="J32:M32"/>
    <mergeCell ref="P32:S32"/>
    <mergeCell ref="V32:Y32"/>
    <mergeCell ref="Q37:R37"/>
    <mergeCell ref="AB37:AC37"/>
    <mergeCell ref="B39:D39"/>
    <mergeCell ref="E39:G39"/>
    <mergeCell ref="H39:K39"/>
    <mergeCell ref="M39:P39"/>
    <mergeCell ref="S39:V39"/>
    <mergeCell ref="X39:AA39"/>
    <mergeCell ref="B38:D38"/>
    <mergeCell ref="E38:G38"/>
    <mergeCell ref="H38:K38"/>
    <mergeCell ref="M38:P38"/>
    <mergeCell ref="S38:V38"/>
    <mergeCell ref="X38:AA38"/>
    <mergeCell ref="B41:D41"/>
    <mergeCell ref="E41:G41"/>
    <mergeCell ref="H41:K41"/>
    <mergeCell ref="M41:P41"/>
    <mergeCell ref="S41:V41"/>
    <mergeCell ref="X41:AA41"/>
    <mergeCell ref="B40:D40"/>
    <mergeCell ref="E40:G40"/>
    <mergeCell ref="H40:K40"/>
    <mergeCell ref="M40:P40"/>
    <mergeCell ref="S40:V40"/>
    <mergeCell ref="X40:AA40"/>
    <mergeCell ref="X43:AA43"/>
    <mergeCell ref="B44:D44"/>
    <mergeCell ref="E44:G44"/>
    <mergeCell ref="H44:AC44"/>
    <mergeCell ref="B42:D42"/>
    <mergeCell ref="E42:G42"/>
    <mergeCell ref="H42:K42"/>
    <mergeCell ref="M42:P42"/>
    <mergeCell ref="X42:AA42"/>
    <mergeCell ref="B43:D43"/>
    <mergeCell ref="E43:G43"/>
    <mergeCell ref="H43:K43"/>
    <mergeCell ref="M43:P43"/>
    <mergeCell ref="S43:V43"/>
    <mergeCell ref="Q43:R43"/>
    <mergeCell ref="AB43:AC43"/>
    <mergeCell ref="Q65:T65"/>
    <mergeCell ref="U65:V66"/>
    <mergeCell ref="Y64:Z64"/>
    <mergeCell ref="AA64:AB64"/>
    <mergeCell ref="AC64:AD64"/>
    <mergeCell ref="AE64:AF64"/>
    <mergeCell ref="AG64:AH64"/>
    <mergeCell ref="AI64:AJ64"/>
    <mergeCell ref="A64:D64"/>
    <mergeCell ref="E64:H64"/>
    <mergeCell ref="I64:L64"/>
    <mergeCell ref="M64:P64"/>
    <mergeCell ref="Q64:T64"/>
    <mergeCell ref="U64:V64"/>
    <mergeCell ref="W64:X64"/>
    <mergeCell ref="A67:D68"/>
    <mergeCell ref="E67:H67"/>
    <mergeCell ref="I67:L68"/>
    <mergeCell ref="M67:P67"/>
    <mergeCell ref="Q67:T67"/>
    <mergeCell ref="U67:V68"/>
    <mergeCell ref="AI65:AJ66"/>
    <mergeCell ref="AQ65:AQ66"/>
    <mergeCell ref="I66:J66"/>
    <mergeCell ref="K66:L66"/>
    <mergeCell ref="M66:N66"/>
    <mergeCell ref="O66:P66"/>
    <mergeCell ref="Q66:R66"/>
    <mergeCell ref="S66:T66"/>
    <mergeCell ref="W65:X66"/>
    <mergeCell ref="Y65:Z66"/>
    <mergeCell ref="AA65:AB66"/>
    <mergeCell ref="AC65:AD66"/>
    <mergeCell ref="AE65:AF66"/>
    <mergeCell ref="AG65:AH66"/>
    <mergeCell ref="A65:D66"/>
    <mergeCell ref="E65:H66"/>
    <mergeCell ref="I65:L65"/>
    <mergeCell ref="M65:P65"/>
    <mergeCell ref="Q69:T69"/>
    <mergeCell ref="U69:V70"/>
    <mergeCell ref="AI67:AJ68"/>
    <mergeCell ref="AQ67:AQ68"/>
    <mergeCell ref="E68:F68"/>
    <mergeCell ref="G68:H68"/>
    <mergeCell ref="M68:N68"/>
    <mergeCell ref="O68:P68"/>
    <mergeCell ref="Q68:R68"/>
    <mergeCell ref="S68:T68"/>
    <mergeCell ref="W67:X68"/>
    <mergeCell ref="Y67:Z68"/>
    <mergeCell ref="AA67:AB68"/>
    <mergeCell ref="AC67:AD68"/>
    <mergeCell ref="AE67:AF68"/>
    <mergeCell ref="AG67:AH68"/>
    <mergeCell ref="A71:D72"/>
    <mergeCell ref="E71:H71"/>
    <mergeCell ref="I71:L71"/>
    <mergeCell ref="M71:P71"/>
    <mergeCell ref="Q71:T72"/>
    <mergeCell ref="U71:V72"/>
    <mergeCell ref="AI69:AJ70"/>
    <mergeCell ref="AQ69:AQ70"/>
    <mergeCell ref="E70:F70"/>
    <mergeCell ref="G70:H70"/>
    <mergeCell ref="I70:J70"/>
    <mergeCell ref="K70:L70"/>
    <mergeCell ref="Q70:R70"/>
    <mergeCell ref="S70:T70"/>
    <mergeCell ref="W69:X70"/>
    <mergeCell ref="Y69:Z70"/>
    <mergeCell ref="AA69:AB70"/>
    <mergeCell ref="AC69:AD70"/>
    <mergeCell ref="AE69:AF70"/>
    <mergeCell ref="AG69:AH70"/>
    <mergeCell ref="A69:D70"/>
    <mergeCell ref="E69:H69"/>
    <mergeCell ref="I69:L69"/>
    <mergeCell ref="M69:P70"/>
    <mergeCell ref="E74:H74"/>
    <mergeCell ref="I74:L74"/>
    <mergeCell ref="M74:P74"/>
    <mergeCell ref="Q74:T74"/>
    <mergeCell ref="U74:V74"/>
    <mergeCell ref="AI71:AJ72"/>
    <mergeCell ref="AQ71:AQ72"/>
    <mergeCell ref="E72:F72"/>
    <mergeCell ref="G72:H72"/>
    <mergeCell ref="I72:J72"/>
    <mergeCell ref="K72:L72"/>
    <mergeCell ref="M72:N72"/>
    <mergeCell ref="O72:P72"/>
    <mergeCell ref="W71:X72"/>
    <mergeCell ref="Y71:Z72"/>
    <mergeCell ref="AA71:AB72"/>
    <mergeCell ref="AC71:AD72"/>
    <mergeCell ref="AE71:AF72"/>
    <mergeCell ref="AG71:AH72"/>
    <mergeCell ref="AI75:AJ76"/>
    <mergeCell ref="AQ75:AQ76"/>
    <mergeCell ref="I76:J76"/>
    <mergeCell ref="K76:L76"/>
    <mergeCell ref="M76:N76"/>
    <mergeCell ref="O76:P76"/>
    <mergeCell ref="Q76:R76"/>
    <mergeCell ref="AI74:AJ74"/>
    <mergeCell ref="A75:D76"/>
    <mergeCell ref="E75:H76"/>
    <mergeCell ref="I75:L75"/>
    <mergeCell ref="M75:P75"/>
    <mergeCell ref="Q75:T75"/>
    <mergeCell ref="U75:V76"/>
    <mergeCell ref="W75:X76"/>
    <mergeCell ref="Y75:Z76"/>
    <mergeCell ref="AA75:AB76"/>
    <mergeCell ref="W74:X74"/>
    <mergeCell ref="Y74:Z74"/>
    <mergeCell ref="AA74:AB74"/>
    <mergeCell ref="AC74:AD74"/>
    <mergeCell ref="AE74:AF74"/>
    <mergeCell ref="AG74:AH74"/>
    <mergeCell ref="A74:D74"/>
    <mergeCell ref="S76:T76"/>
    <mergeCell ref="A77:D78"/>
    <mergeCell ref="E77:H77"/>
    <mergeCell ref="I77:L78"/>
    <mergeCell ref="M77:P77"/>
    <mergeCell ref="Q77:T77"/>
    <mergeCell ref="AC75:AD76"/>
    <mergeCell ref="AE75:AF76"/>
    <mergeCell ref="AG75:AH76"/>
    <mergeCell ref="Q79:T79"/>
    <mergeCell ref="U79:V80"/>
    <mergeCell ref="AG77:AH78"/>
    <mergeCell ref="AI77:AJ78"/>
    <mergeCell ref="AQ77:AQ78"/>
    <mergeCell ref="E78:F78"/>
    <mergeCell ref="G78:H78"/>
    <mergeCell ref="M78:N78"/>
    <mergeCell ref="O78:P78"/>
    <mergeCell ref="Q78:R78"/>
    <mergeCell ref="S78:T78"/>
    <mergeCell ref="U77:V78"/>
    <mergeCell ref="W77:X78"/>
    <mergeCell ref="Y77:Z78"/>
    <mergeCell ref="AA77:AB78"/>
    <mergeCell ref="AC77:AD78"/>
    <mergeCell ref="AE77:AF78"/>
    <mergeCell ref="A81:D82"/>
    <mergeCell ref="E81:H81"/>
    <mergeCell ref="I81:L81"/>
    <mergeCell ref="M81:P81"/>
    <mergeCell ref="Q81:T82"/>
    <mergeCell ref="U81:V82"/>
    <mergeCell ref="AI79:AJ80"/>
    <mergeCell ref="AQ79:AQ80"/>
    <mergeCell ref="E80:F80"/>
    <mergeCell ref="G80:H80"/>
    <mergeCell ref="I80:J80"/>
    <mergeCell ref="K80:L80"/>
    <mergeCell ref="Q80:R80"/>
    <mergeCell ref="S80:T80"/>
    <mergeCell ref="W79:X80"/>
    <mergeCell ref="Y79:Z80"/>
    <mergeCell ref="AA79:AB80"/>
    <mergeCell ref="AC79:AD80"/>
    <mergeCell ref="AE79:AF80"/>
    <mergeCell ref="AG79:AH80"/>
    <mergeCell ref="A79:D80"/>
    <mergeCell ref="E79:H79"/>
    <mergeCell ref="I79:L79"/>
    <mergeCell ref="M79:P80"/>
    <mergeCell ref="E84:H84"/>
    <mergeCell ref="I84:L84"/>
    <mergeCell ref="M84:P84"/>
    <mergeCell ref="Q84:T84"/>
    <mergeCell ref="U84:V84"/>
    <mergeCell ref="AI81:AJ82"/>
    <mergeCell ref="AQ81:AQ82"/>
    <mergeCell ref="E82:F82"/>
    <mergeCell ref="G82:H82"/>
    <mergeCell ref="I82:J82"/>
    <mergeCell ref="K82:L82"/>
    <mergeCell ref="M82:N82"/>
    <mergeCell ref="O82:P82"/>
    <mergeCell ref="W81:X82"/>
    <mergeCell ref="Y81:Z82"/>
    <mergeCell ref="AA81:AB82"/>
    <mergeCell ref="AC81:AD82"/>
    <mergeCell ref="AE81:AF82"/>
    <mergeCell ref="AG81:AH82"/>
    <mergeCell ref="AI85:AJ86"/>
    <mergeCell ref="AQ85:AQ86"/>
    <mergeCell ref="I86:J86"/>
    <mergeCell ref="K86:L86"/>
    <mergeCell ref="M86:N86"/>
    <mergeCell ref="O86:P86"/>
    <mergeCell ref="Q86:R86"/>
    <mergeCell ref="AI84:AJ84"/>
    <mergeCell ref="A85:D86"/>
    <mergeCell ref="E85:H86"/>
    <mergeCell ref="I85:L85"/>
    <mergeCell ref="M85:P85"/>
    <mergeCell ref="Q85:T85"/>
    <mergeCell ref="U85:V86"/>
    <mergeCell ref="W85:X86"/>
    <mergeCell ref="Y85:Z86"/>
    <mergeCell ref="AA85:AB86"/>
    <mergeCell ref="W84:X84"/>
    <mergeCell ref="Y84:Z84"/>
    <mergeCell ref="AA84:AB84"/>
    <mergeCell ref="AC84:AD84"/>
    <mergeCell ref="AE84:AF84"/>
    <mergeCell ref="AG84:AH84"/>
    <mergeCell ref="A84:D84"/>
    <mergeCell ref="S86:T86"/>
    <mergeCell ref="A87:D88"/>
    <mergeCell ref="E87:H87"/>
    <mergeCell ref="I87:L88"/>
    <mergeCell ref="M87:P87"/>
    <mergeCell ref="Q87:T87"/>
    <mergeCell ref="AC85:AD86"/>
    <mergeCell ref="AE85:AF86"/>
    <mergeCell ref="AG85:AH86"/>
    <mergeCell ref="Q89:T89"/>
    <mergeCell ref="U89:V90"/>
    <mergeCell ref="AG87:AH88"/>
    <mergeCell ref="AI87:AJ88"/>
    <mergeCell ref="AQ87:AQ88"/>
    <mergeCell ref="E88:F88"/>
    <mergeCell ref="G88:H88"/>
    <mergeCell ref="M88:N88"/>
    <mergeCell ref="O88:P88"/>
    <mergeCell ref="Q88:R88"/>
    <mergeCell ref="S88:T88"/>
    <mergeCell ref="U87:V88"/>
    <mergeCell ref="W87:X88"/>
    <mergeCell ref="Y87:Z88"/>
    <mergeCell ref="AA87:AB88"/>
    <mergeCell ref="AC87:AD88"/>
    <mergeCell ref="AE87:AF88"/>
    <mergeCell ref="A91:D92"/>
    <mergeCell ref="E91:H91"/>
    <mergeCell ref="I91:L91"/>
    <mergeCell ref="M91:P91"/>
    <mergeCell ref="Q91:T92"/>
    <mergeCell ref="U91:V92"/>
    <mergeCell ref="AI89:AJ90"/>
    <mergeCell ref="AQ89:AQ90"/>
    <mergeCell ref="E90:F90"/>
    <mergeCell ref="G90:H90"/>
    <mergeCell ref="I90:J90"/>
    <mergeCell ref="K90:L90"/>
    <mergeCell ref="Q90:R90"/>
    <mergeCell ref="S90:T90"/>
    <mergeCell ref="W89:X90"/>
    <mergeCell ref="Y89:Z90"/>
    <mergeCell ref="AA89:AB90"/>
    <mergeCell ref="AC89:AD90"/>
    <mergeCell ref="AE89:AF90"/>
    <mergeCell ref="AG89:AH90"/>
    <mergeCell ref="A89:D90"/>
    <mergeCell ref="E89:H89"/>
    <mergeCell ref="I89:L89"/>
    <mergeCell ref="M89:P90"/>
    <mergeCell ref="AI91:AJ92"/>
    <mergeCell ref="AQ91:AQ92"/>
    <mergeCell ref="E92:F92"/>
    <mergeCell ref="G92:H92"/>
    <mergeCell ref="I92:J92"/>
    <mergeCell ref="K92:L92"/>
    <mergeCell ref="M92:N92"/>
    <mergeCell ref="O92:P92"/>
    <mergeCell ref="W91:X92"/>
    <mergeCell ref="Y91:Z92"/>
    <mergeCell ref="AA91:AB92"/>
    <mergeCell ref="AC91:AD92"/>
    <mergeCell ref="AE91:AF92"/>
    <mergeCell ref="AG91:AH92"/>
    <mergeCell ref="AI94:AJ94"/>
    <mergeCell ref="A95:D96"/>
    <mergeCell ref="E95:H96"/>
    <mergeCell ref="I95:L95"/>
    <mergeCell ref="M95:P95"/>
    <mergeCell ref="Q95:T95"/>
    <mergeCell ref="U95:V96"/>
    <mergeCell ref="W95:X96"/>
    <mergeCell ref="Y95:Z96"/>
    <mergeCell ref="AA95:AB96"/>
    <mergeCell ref="W94:X94"/>
    <mergeCell ref="Y94:Z94"/>
    <mergeCell ref="AA94:AB94"/>
    <mergeCell ref="AC94:AD94"/>
    <mergeCell ref="AE94:AF94"/>
    <mergeCell ref="AG94:AH94"/>
    <mergeCell ref="A94:D94"/>
    <mergeCell ref="E94:H94"/>
    <mergeCell ref="I94:L94"/>
    <mergeCell ref="M94:P94"/>
    <mergeCell ref="Q94:T94"/>
    <mergeCell ref="U94:V94"/>
    <mergeCell ref="AQ95:AQ96"/>
    <mergeCell ref="I96:J96"/>
    <mergeCell ref="K96:L96"/>
    <mergeCell ref="M96:N96"/>
    <mergeCell ref="O96:P96"/>
    <mergeCell ref="Q96:R96"/>
    <mergeCell ref="AG97:AH98"/>
    <mergeCell ref="AI97:AJ98"/>
    <mergeCell ref="AQ97:AQ98"/>
    <mergeCell ref="A97:D98"/>
    <mergeCell ref="E97:H97"/>
    <mergeCell ref="I97:L98"/>
    <mergeCell ref="M97:P97"/>
    <mergeCell ref="Q97:T97"/>
    <mergeCell ref="AC95:AD96"/>
    <mergeCell ref="AE95:AF96"/>
    <mergeCell ref="AG95:AH96"/>
    <mergeCell ref="AI95:AJ96"/>
    <mergeCell ref="E98:F98"/>
    <mergeCell ref="G98:H98"/>
    <mergeCell ref="M98:N98"/>
    <mergeCell ref="O98:P98"/>
    <mergeCell ref="Q98:R98"/>
    <mergeCell ref="S98:T98"/>
    <mergeCell ref="U97:V98"/>
    <mergeCell ref="W97:X98"/>
    <mergeCell ref="Y97:Z98"/>
    <mergeCell ref="AA97:AB98"/>
    <mergeCell ref="AC97:AD98"/>
    <mergeCell ref="A101:D102"/>
    <mergeCell ref="E101:H101"/>
    <mergeCell ref="I101:L101"/>
    <mergeCell ref="M101:P101"/>
    <mergeCell ref="G100:H100"/>
    <mergeCell ref="I100:J100"/>
    <mergeCell ref="K100:L100"/>
    <mergeCell ref="Q100:R100"/>
    <mergeCell ref="S100:T100"/>
    <mergeCell ref="K102:L102"/>
    <mergeCell ref="M102:N102"/>
    <mergeCell ref="O102:P102"/>
    <mergeCell ref="E102:F102"/>
    <mergeCell ref="G102:H102"/>
    <mergeCell ref="I102:J102"/>
    <mergeCell ref="A99:D100"/>
    <mergeCell ref="E99:H99"/>
    <mergeCell ref="I99:L99"/>
    <mergeCell ref="M99:P100"/>
    <mergeCell ref="Q99:T99"/>
    <mergeCell ref="E100:F100"/>
    <mergeCell ref="W101:X102"/>
    <mergeCell ref="Y101:Z102"/>
    <mergeCell ref="AA101:AB102"/>
    <mergeCell ref="AC101:AD102"/>
    <mergeCell ref="AE101:AF102"/>
    <mergeCell ref="AG101:AH102"/>
    <mergeCell ref="AQ30:AT30"/>
    <mergeCell ref="AV30:AY30"/>
    <mergeCell ref="Q101:T102"/>
    <mergeCell ref="U101:V102"/>
    <mergeCell ref="AE99:AF100"/>
    <mergeCell ref="AG99:AH100"/>
    <mergeCell ref="S42:V42"/>
    <mergeCell ref="AI101:AJ102"/>
    <mergeCell ref="AQ101:AQ102"/>
    <mergeCell ref="AE97:AF98"/>
    <mergeCell ref="W99:X100"/>
    <mergeCell ref="Y99:Z100"/>
    <mergeCell ref="AA99:AB100"/>
    <mergeCell ref="AC99:AD100"/>
    <mergeCell ref="U99:V100"/>
    <mergeCell ref="AI99:AJ100"/>
    <mergeCell ref="AQ99:AQ100"/>
    <mergeCell ref="S96:T96"/>
    <mergeCell ref="B109:D109"/>
    <mergeCell ref="E109:G109"/>
    <mergeCell ref="H109:AE109"/>
    <mergeCell ref="B110:D110"/>
    <mergeCell ref="E110:G110"/>
    <mergeCell ref="T110:Z110"/>
    <mergeCell ref="AA110:AE110"/>
    <mergeCell ref="H110:N110"/>
    <mergeCell ref="O110:S110"/>
    <mergeCell ref="AM110:AS110"/>
    <mergeCell ref="AY110:BE110"/>
    <mergeCell ref="BF110:BJ110"/>
    <mergeCell ref="B111:D111"/>
    <mergeCell ref="E111:G111"/>
    <mergeCell ref="T111:V111"/>
    <mergeCell ref="X111:Z111"/>
    <mergeCell ref="AA111:AC111"/>
    <mergeCell ref="H111:J111"/>
    <mergeCell ref="L111:N111"/>
    <mergeCell ref="O111:Q111"/>
    <mergeCell ref="AM111:AO111"/>
    <mergeCell ref="AQ111:AS111"/>
    <mergeCell ref="AY111:BA111"/>
    <mergeCell ref="AQ112:AS112"/>
    <mergeCell ref="AY112:BA112"/>
    <mergeCell ref="B113:D113"/>
    <mergeCell ref="E113:G113"/>
    <mergeCell ref="T113:V113"/>
    <mergeCell ref="X113:Z113"/>
    <mergeCell ref="H113:J113"/>
    <mergeCell ref="AM113:AO113"/>
    <mergeCell ref="AQ113:AS113"/>
    <mergeCell ref="AY113:BA113"/>
    <mergeCell ref="B112:D112"/>
    <mergeCell ref="E112:G112"/>
    <mergeCell ref="T112:V112"/>
    <mergeCell ref="X112:Z112"/>
    <mergeCell ref="AA112:AC112"/>
    <mergeCell ref="H112:J112"/>
    <mergeCell ref="L112:N112"/>
    <mergeCell ref="O112:Q112"/>
    <mergeCell ref="AM112:AO112"/>
    <mergeCell ref="B114:D114"/>
    <mergeCell ref="E114:G114"/>
    <mergeCell ref="T114:V114"/>
    <mergeCell ref="X114:Z114"/>
    <mergeCell ref="H114:J114"/>
    <mergeCell ref="AM114:AO114"/>
    <mergeCell ref="AQ114:AS114"/>
    <mergeCell ref="AY114:BA114"/>
    <mergeCell ref="B115:D115"/>
    <mergeCell ref="E115:G115"/>
    <mergeCell ref="T115:V115"/>
    <mergeCell ref="X115:Z115"/>
    <mergeCell ref="H115:J115"/>
    <mergeCell ref="AM115:AO115"/>
    <mergeCell ref="AQ115:AS115"/>
    <mergeCell ref="AY115:BA115"/>
    <mergeCell ref="B116:D116"/>
    <mergeCell ref="E116:G116"/>
    <mergeCell ref="T116:V116"/>
    <mergeCell ref="X116:Z116"/>
    <mergeCell ref="H116:J116"/>
    <mergeCell ref="AM116:AO116"/>
    <mergeCell ref="AQ116:AS116"/>
    <mergeCell ref="AY116:BA116"/>
    <mergeCell ref="P120:Q120"/>
    <mergeCell ref="B117:D117"/>
    <mergeCell ref="E117:G117"/>
    <mergeCell ref="H117:AE117"/>
    <mergeCell ref="P121:Q121"/>
    <mergeCell ref="BA121:BB121"/>
    <mergeCell ref="BA122:BB122"/>
    <mergeCell ref="P123:Q123"/>
    <mergeCell ref="P124:Q125"/>
    <mergeCell ref="BA124:BB124"/>
    <mergeCell ref="I125:J125"/>
    <mergeCell ref="W125:X125"/>
    <mergeCell ref="BA125:BB126"/>
    <mergeCell ref="I126:J126"/>
    <mergeCell ref="W126:X126"/>
    <mergeCell ref="BH126:BI126"/>
    <mergeCell ref="I127:J127"/>
    <mergeCell ref="W127:X127"/>
    <mergeCell ref="AT127:AU127"/>
    <mergeCell ref="BH127:BI127"/>
    <mergeCell ref="E128:F128"/>
    <mergeCell ref="M128:N128"/>
    <mergeCell ref="S128:T128"/>
    <mergeCell ref="AA128:AB128"/>
    <mergeCell ref="E129:F129"/>
    <mergeCell ref="M129:N129"/>
    <mergeCell ref="S129:T129"/>
    <mergeCell ref="AA129:AB129"/>
    <mergeCell ref="AP129:AQ129"/>
    <mergeCell ref="AX129:AY129"/>
    <mergeCell ref="BD129:BE129"/>
    <mergeCell ref="BL129:BM129"/>
    <mergeCell ref="E130:F130"/>
    <mergeCell ref="M130:N130"/>
    <mergeCell ref="AA130:AB130"/>
    <mergeCell ref="AP130:AQ130"/>
    <mergeCell ref="AX130:AY130"/>
    <mergeCell ref="BD130:BE130"/>
    <mergeCell ref="BL130:BM130"/>
    <mergeCell ref="C131:D131"/>
    <mergeCell ref="G131:H131"/>
    <mergeCell ref="K131:L131"/>
    <mergeCell ref="O131:P131"/>
    <mergeCell ref="Q131:R131"/>
    <mergeCell ref="U131:V131"/>
    <mergeCell ref="Y131:Z131"/>
    <mergeCell ref="AC131:AD131"/>
    <mergeCell ref="AX131:AY131"/>
    <mergeCell ref="P140:Q140"/>
    <mergeCell ref="P142:Q142"/>
    <mergeCell ref="P143:Q143"/>
    <mergeCell ref="P149:Q149"/>
    <mergeCell ref="BL131:BM131"/>
    <mergeCell ref="C132:D136"/>
    <mergeCell ref="G132:H136"/>
    <mergeCell ref="K132:L136"/>
    <mergeCell ref="O132:P136"/>
    <mergeCell ref="Q132:R136"/>
    <mergeCell ref="U132:V136"/>
    <mergeCell ref="Y132:Z136"/>
    <mergeCell ref="AC132:AD136"/>
    <mergeCell ref="AO133:AP133"/>
    <mergeCell ref="AS133:AT133"/>
    <mergeCell ref="AO134:AP139"/>
    <mergeCell ref="AS134:AT139"/>
    <mergeCell ref="I137:J137"/>
    <mergeCell ref="W137:X137"/>
    <mergeCell ref="I138:J138"/>
    <mergeCell ref="W138:X138"/>
    <mergeCell ref="I139:J139"/>
    <mergeCell ref="P139:Q139"/>
    <mergeCell ref="W139:X139"/>
    <mergeCell ref="B47:D47"/>
    <mergeCell ref="E47:G47"/>
    <mergeCell ref="H47:R47"/>
    <mergeCell ref="S47:AC47"/>
    <mergeCell ref="B48:D48"/>
    <mergeCell ref="E48:G48"/>
    <mergeCell ref="H48:P48"/>
    <mergeCell ref="S48:AA48"/>
    <mergeCell ref="B49:D49"/>
    <mergeCell ref="E49:G49"/>
    <mergeCell ref="H49:K49"/>
    <mergeCell ref="M49:P49"/>
    <mergeCell ref="S49:V49"/>
    <mergeCell ref="X49:AA49"/>
    <mergeCell ref="Q49:R49"/>
    <mergeCell ref="AB49:AC49"/>
    <mergeCell ref="Q48:R48"/>
    <mergeCell ref="AB48:AC48"/>
    <mergeCell ref="B50:D50"/>
    <mergeCell ref="E50:G50"/>
    <mergeCell ref="H50:K50"/>
    <mergeCell ref="M50:P50"/>
    <mergeCell ref="S50:V50"/>
    <mergeCell ref="X50:AA50"/>
    <mergeCell ref="B51:D51"/>
    <mergeCell ref="E51:G51"/>
    <mergeCell ref="H51:K51"/>
    <mergeCell ref="M51:P51"/>
    <mergeCell ref="S51:V51"/>
    <mergeCell ref="X51:AA51"/>
    <mergeCell ref="B54:D54"/>
    <mergeCell ref="E54:G54"/>
    <mergeCell ref="H54:AC54"/>
    <mergeCell ref="B52:D52"/>
    <mergeCell ref="E52:G52"/>
    <mergeCell ref="H52:K52"/>
    <mergeCell ref="M52:P52"/>
    <mergeCell ref="S52:V52"/>
    <mergeCell ref="X52:AA52"/>
    <mergeCell ref="B53:D53"/>
    <mergeCell ref="E53:G53"/>
    <mergeCell ref="H53:K53"/>
    <mergeCell ref="M53:P53"/>
    <mergeCell ref="S53:V53"/>
    <mergeCell ref="X53:AA53"/>
    <mergeCell ref="B155:D155"/>
    <mergeCell ref="E155:G155"/>
    <mergeCell ref="H155:AE155"/>
    <mergeCell ref="B156:D156"/>
    <mergeCell ref="E156:G156"/>
    <mergeCell ref="H156:N156"/>
    <mergeCell ref="O156:S156"/>
    <mergeCell ref="T156:Z156"/>
    <mergeCell ref="AA156:AE156"/>
    <mergeCell ref="AM156:AS156"/>
    <mergeCell ref="AY156:BE156"/>
    <mergeCell ref="BF156:BJ156"/>
    <mergeCell ref="B157:D157"/>
    <mergeCell ref="E157:G157"/>
    <mergeCell ref="H157:J157"/>
    <mergeCell ref="L157:N157"/>
    <mergeCell ref="T157:V157"/>
    <mergeCell ref="X157:Z157"/>
    <mergeCell ref="AM157:AO157"/>
    <mergeCell ref="AQ157:AS157"/>
    <mergeCell ref="AY157:BA157"/>
    <mergeCell ref="AQ158:AS158"/>
    <mergeCell ref="AY158:BA158"/>
    <mergeCell ref="B159:D159"/>
    <mergeCell ref="E159:G159"/>
    <mergeCell ref="H159:J159"/>
    <mergeCell ref="T159:V159"/>
    <mergeCell ref="X159:Z159"/>
    <mergeCell ref="AM159:AO159"/>
    <mergeCell ref="AQ159:AS159"/>
    <mergeCell ref="AY159:BA159"/>
    <mergeCell ref="B158:D158"/>
    <mergeCell ref="E158:G158"/>
    <mergeCell ref="H158:J158"/>
    <mergeCell ref="L158:N158"/>
    <mergeCell ref="T158:V158"/>
    <mergeCell ref="X158:Z158"/>
    <mergeCell ref="AM158:AO158"/>
    <mergeCell ref="L159:N159"/>
    <mergeCell ref="B162:D162"/>
    <mergeCell ref="E162:G162"/>
    <mergeCell ref="AM162:AO162"/>
    <mergeCell ref="AY162:BA162"/>
    <mergeCell ref="B160:D160"/>
    <mergeCell ref="E160:G160"/>
    <mergeCell ref="H160:J160"/>
    <mergeCell ref="T160:V160"/>
    <mergeCell ref="X160:Z160"/>
    <mergeCell ref="AM160:AO160"/>
    <mergeCell ref="AQ160:AS160"/>
    <mergeCell ref="AY160:BA160"/>
    <mergeCell ref="B161:D161"/>
    <mergeCell ref="E161:G161"/>
    <mergeCell ref="H161:J161"/>
    <mergeCell ref="T161:V161"/>
    <mergeCell ref="X161:Z161"/>
    <mergeCell ref="AM161:AO161"/>
    <mergeCell ref="AQ161:AS161"/>
    <mergeCell ref="AY161:BA161"/>
    <mergeCell ref="L160:N160"/>
    <mergeCell ref="L161:N161"/>
    <mergeCell ref="AB51:AC51"/>
    <mergeCell ref="AB53:AC53"/>
    <mergeCell ref="Q53:R53"/>
    <mergeCell ref="Q51:R51"/>
    <mergeCell ref="AQ38:AT38"/>
    <mergeCell ref="AV38:AY38"/>
    <mergeCell ref="BB38:BE38"/>
    <mergeCell ref="BG38:BJ38"/>
    <mergeCell ref="AQ37:AT37"/>
    <mergeCell ref="AV37:AY37"/>
    <mergeCell ref="BB37:BE37"/>
    <mergeCell ref="BG37:BJ37"/>
    <mergeCell ref="AQ40:AT40"/>
    <mergeCell ref="AV40:AY40"/>
    <mergeCell ref="BB40:BE40"/>
    <mergeCell ref="BG40:BJ40"/>
    <mergeCell ref="AQ39:AT39"/>
    <mergeCell ref="AV39:AY39"/>
    <mergeCell ref="BB39:BE39"/>
    <mergeCell ref="BG39:BJ39"/>
    <mergeCell ref="AQ42:AT42"/>
    <mergeCell ref="AV42:AY42"/>
    <mergeCell ref="BB42:BE42"/>
    <mergeCell ref="BG42:BJ42"/>
    <mergeCell ref="AQ41:AT41"/>
    <mergeCell ref="AV41:AY41"/>
    <mergeCell ref="BB41:BE41"/>
    <mergeCell ref="BG41:BJ41"/>
    <mergeCell ref="Q38:R38"/>
    <mergeCell ref="Q39:R39"/>
    <mergeCell ref="Q40:R40"/>
    <mergeCell ref="Q41:R41"/>
    <mergeCell ref="Q42:R42"/>
    <mergeCell ref="AB39:AC39"/>
    <mergeCell ref="AB41:AC41"/>
    <mergeCell ref="Y169:Z170"/>
    <mergeCell ref="AA169:AB170"/>
    <mergeCell ref="AC169:AD170"/>
    <mergeCell ref="AE169:AF170"/>
    <mergeCell ref="AG169:AH170"/>
    <mergeCell ref="A169:C170"/>
    <mergeCell ref="D169:F170"/>
    <mergeCell ref="G169:I170"/>
    <mergeCell ref="J169:L170"/>
    <mergeCell ref="M169:O170"/>
    <mergeCell ref="P169:R170"/>
    <mergeCell ref="Y171:Z172"/>
    <mergeCell ref="AA171:AB172"/>
    <mergeCell ref="AC171:AD172"/>
    <mergeCell ref="AE171:AF172"/>
    <mergeCell ref="AG171:AH172"/>
    <mergeCell ref="A171:C172"/>
    <mergeCell ref="D171:F172"/>
    <mergeCell ref="G171:I172"/>
    <mergeCell ref="J171:L172"/>
    <mergeCell ref="M171:O172"/>
    <mergeCell ref="P171:R172"/>
    <mergeCell ref="AC173:AD174"/>
    <mergeCell ref="AE173:AF174"/>
    <mergeCell ref="AG173:AH174"/>
    <mergeCell ref="A173:C174"/>
    <mergeCell ref="D173:F174"/>
    <mergeCell ref="G173:I174"/>
    <mergeCell ref="J173:L174"/>
    <mergeCell ref="M173:O174"/>
    <mergeCell ref="P173:R174"/>
    <mergeCell ref="A166:C166"/>
    <mergeCell ref="A167:C168"/>
    <mergeCell ref="D166:F166"/>
    <mergeCell ref="Y166:Z166"/>
    <mergeCell ref="AA166:AB166"/>
    <mergeCell ref="G166:I166"/>
    <mergeCell ref="J166:L166"/>
    <mergeCell ref="M166:O166"/>
    <mergeCell ref="P166:R166"/>
    <mergeCell ref="S166:T166"/>
    <mergeCell ref="U166:V166"/>
    <mergeCell ref="D167:F168"/>
    <mergeCell ref="G167:I168"/>
    <mergeCell ref="J167:L168"/>
    <mergeCell ref="M167:O168"/>
    <mergeCell ref="P167:R168"/>
    <mergeCell ref="D175:F176"/>
    <mergeCell ref="G175:I176"/>
    <mergeCell ref="J175:L176"/>
    <mergeCell ref="M175:O176"/>
    <mergeCell ref="P175:R176"/>
    <mergeCell ref="A175:C176"/>
    <mergeCell ref="W166:X166"/>
    <mergeCell ref="AC166:AD166"/>
    <mergeCell ref="AE166:AF166"/>
    <mergeCell ref="S167:T168"/>
    <mergeCell ref="S169:T170"/>
    <mergeCell ref="S171:T172"/>
    <mergeCell ref="S173:T174"/>
    <mergeCell ref="S175:T176"/>
    <mergeCell ref="U167:V168"/>
    <mergeCell ref="U169:V170"/>
    <mergeCell ref="U171:V172"/>
    <mergeCell ref="U173:V174"/>
    <mergeCell ref="U175:V176"/>
    <mergeCell ref="W167:X168"/>
    <mergeCell ref="W169:X170"/>
    <mergeCell ref="W171:X172"/>
    <mergeCell ref="W173:X174"/>
    <mergeCell ref="W175:X176"/>
    <mergeCell ref="Y175:Z176"/>
    <mergeCell ref="AA175:AB176"/>
    <mergeCell ref="AC175:AD176"/>
    <mergeCell ref="AE175:AF176"/>
    <mergeCell ref="AG175:AH176"/>
    <mergeCell ref="O157:S157"/>
    <mergeCell ref="O158:S158"/>
    <mergeCell ref="O159:S159"/>
    <mergeCell ref="O160:S160"/>
    <mergeCell ref="O161:S161"/>
    <mergeCell ref="AA157:AE157"/>
    <mergeCell ref="AA158:AE158"/>
    <mergeCell ref="AA159:AE159"/>
    <mergeCell ref="AA160:AE160"/>
    <mergeCell ref="AA161:AE161"/>
    <mergeCell ref="H162:AE162"/>
    <mergeCell ref="AG166:AH166"/>
    <mergeCell ref="Y167:Z168"/>
    <mergeCell ref="AA167:AB168"/>
    <mergeCell ref="AC167:AD168"/>
    <mergeCell ref="AE167:AF168"/>
    <mergeCell ref="AG167:AH168"/>
    <mergeCell ref="Y173:Z174"/>
    <mergeCell ref="AA173:AB174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84" fitToHeight="0" orientation="portrait" r:id="rId1"/>
  <headerFooter alignWithMargins="0"/>
  <rowBreaks count="3" manualBreakCount="3">
    <brk id="60" max="35" man="1"/>
    <brk id="104" max="35" man="1"/>
    <brk id="150" max="35" man="1"/>
  </rowBreaks>
  <colBreaks count="1" manualBreakCount="1">
    <brk id="7" max="17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AB68-FFA4-4B8C-BEF3-506EA5BD10DE}">
  <dimension ref="B1:D2"/>
  <sheetViews>
    <sheetView workbookViewId="0">
      <selection activeCell="D2" sqref="D2"/>
    </sheetView>
  </sheetViews>
  <sheetFormatPr defaultRowHeight="13.5" x14ac:dyDescent="0.15"/>
  <sheetData>
    <row r="1" spans="2:4" x14ac:dyDescent="0.15">
      <c r="B1" t="s">
        <v>123</v>
      </c>
      <c r="D1" t="s">
        <v>126</v>
      </c>
    </row>
    <row r="2" spans="2:4" x14ac:dyDescent="0.15">
      <c r="B2" t="s">
        <v>124</v>
      </c>
      <c r="D2" t="s">
        <v>125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心心カップ</vt:lpstr>
      <vt:lpstr>Sheet1</vt:lpstr>
      <vt:lpstr>心心カップ!Print_Area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takuya kawakami</cp:lastModifiedBy>
  <cp:lastPrinted>2025-03-09T01:40:26Z</cp:lastPrinted>
  <dcterms:created xsi:type="dcterms:W3CDTF">2004-05-13T04:54:00Z</dcterms:created>
  <dcterms:modified xsi:type="dcterms:W3CDTF">2025-03-11T10:54:47Z</dcterms:modified>
</cp:coreProperties>
</file>