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要綱" sheetId="1" state="visible" r:id="rId2"/>
    <sheet name="星取表計算シート" sheetId="2" state="visible" r:id="rId3"/>
  </sheets>
  <definedNames>
    <definedName function="false" hidden="false" localSheetId="1" name="_xlnm.Print_Area" vbProcedure="false">星取表計算シート!$A$1:$AZ$48</definedName>
    <definedName function="false" hidden="false" localSheetId="0" name="_xlnm.Print_Area" vbProcedure="false">要綱!$A$1:$M$66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<sst xmlns="http://schemas.openxmlformats.org/spreadsheetml/2006/main" count="305" uniqueCount="119">
  <si>
    <t xml:space="preserve">2023　第３回ライオンズクラブ杯少年サッカー大会</t>
  </si>
  <si>
    <t xml:space="preserve">予選・決定戦スケジュール</t>
  </si>
  <si>
    <t xml:space="preserve">１）大会要項</t>
  </si>
  <si>
    <t xml:space="preserve">開催日</t>
  </si>
  <si>
    <t xml:space="preserve">2023年11月3日（金）</t>
  </si>
  <si>
    <t xml:space="preserve">会場</t>
  </si>
  <si>
    <t xml:space="preserve">場所　米沢SF 8:00-17:00 東西コート</t>
  </si>
  <si>
    <t xml:space="preserve">準備</t>
  </si>
  <si>
    <t xml:space="preserve">8:00</t>
  </si>
  <si>
    <t xml:space="preserve">２）競技方法</t>
  </si>
  <si>
    <t xml:space="preserve">　・（財）日本サッカー協会規則８人制サッカールールで運用する。</t>
  </si>
  <si>
    <t xml:space="preserve">　・予選は各ブロックリーグ戦、順位決定戦を行う。</t>
  </si>
  <si>
    <t xml:space="preserve">　・選手は小学校６年生以下の児童で構成しｽﾀｰﾃｨﾝｸﾞ８名ｻﾌﾞ８名まで、計１６名までとし自由な交代とする。</t>
  </si>
  <si>
    <t xml:space="preserve">　・試合時間は１５分１本　順位決定戦決勝トーナメント同点の場合は即時ＰＫ戦で決定する。</t>
  </si>
  <si>
    <t xml:space="preserve">（ＰＫ戦は３名で行い、同点の場合は４人目からサドンデスとする）</t>
  </si>
  <si>
    <t xml:space="preserve">予定開始時間＋１５分を予定終了時間として予定終了時間を超えないようにお願いいたします。</t>
  </si>
  <si>
    <t xml:space="preserve">　・予選リーグの順位決定は勝点制とする。（勝ち＝３点、引き分け＝１点、負け＝０点）次に得失点差、</t>
  </si>
  <si>
    <t xml:space="preserve">　　得点上位、失点下位、直接勝敗で決定する。同率の場合は抽選を行う。</t>
  </si>
  <si>
    <t xml:space="preserve">　・審判は１人制（有級者）とする。 割当は当該チームで決めてください。</t>
  </si>
  <si>
    <t xml:space="preserve">　・予選リーグの警告は決勝トーナメントに持ち越さない</t>
  </si>
  <si>
    <t xml:space="preserve">　　予選リーグでの退場に関しては決勝トーナメントに持ち越される。</t>
  </si>
  <si>
    <t xml:space="preserve">　　悪質なプレーによる退場の場合は、規律委員会により協議される。</t>
  </si>
  <si>
    <t xml:space="preserve">　・必要と認めた場合は、協議の上、給水タイムを設ける場合が有ります。</t>
  </si>
  <si>
    <t xml:space="preserve">３）グロック／スケジュール</t>
  </si>
  <si>
    <t xml:space="preserve">Aブロック</t>
  </si>
  <si>
    <t xml:space="preserve">アビーカ</t>
  </si>
  <si>
    <t xml:space="preserve">5</t>
  </si>
  <si>
    <t xml:space="preserve">フェニックス</t>
  </si>
  <si>
    <t xml:space="preserve">2</t>
  </si>
  <si>
    <t xml:space="preserve">アルカディア</t>
  </si>
  <si>
    <t xml:space="preserve">高畠蹴友</t>
  </si>
  <si>
    <t xml:space="preserve">3</t>
  </si>
  <si>
    <t xml:space="preserve">川西JFC</t>
  </si>
  <si>
    <t xml:space="preserve">南陽FCR</t>
  </si>
  <si>
    <t xml:space="preserve">4</t>
  </si>
  <si>
    <t xml:space="preserve">窪田SC</t>
  </si>
  <si>
    <t xml:space="preserve">8</t>
  </si>
  <si>
    <t xml:space="preserve">喜多方中央</t>
  </si>
  <si>
    <t xml:space="preserve">試合NO</t>
  </si>
  <si>
    <t xml:space="preserve">東南</t>
  </si>
  <si>
    <t xml:space="preserve">東北</t>
  </si>
  <si>
    <t xml:space="preserve">西南</t>
  </si>
  <si>
    <t xml:space="preserve">西北</t>
  </si>
  <si>
    <t xml:space="preserve">Bブロック</t>
  </si>
  <si>
    <t xml:space="preserve">東部SSS</t>
  </si>
  <si>
    <t xml:space="preserve">北部FC</t>
  </si>
  <si>
    <t xml:space="preserve">アステラーソ</t>
  </si>
  <si>
    <t xml:space="preserve">南陽FCM</t>
  </si>
  <si>
    <t xml:space="preserve">南陽FCW</t>
  </si>
  <si>
    <t xml:space="preserve">FCグラッソ</t>
  </si>
  <si>
    <t xml:space="preserve">HIRO'S</t>
  </si>
  <si>
    <t xml:space="preserve">城北FC</t>
  </si>
  <si>
    <t xml:space="preserve">決定戦１</t>
  </si>
  <si>
    <t xml:space="preserve">A5
南陽FC-R</t>
  </si>
  <si>
    <t xml:space="preserve">B5
ＦＣグラッソ</t>
  </si>
  <si>
    <t xml:space="preserve">A6
フェニックス</t>
  </si>
  <si>
    <t xml:space="preserve">B6
南陽FC-M</t>
  </si>
  <si>
    <t xml:space="preserve">A7
高畠蹴友</t>
  </si>
  <si>
    <t xml:space="preserve">B7
東部SSS</t>
  </si>
  <si>
    <t xml:space="preserve">A8
窪田SC</t>
  </si>
  <si>
    <t xml:space="preserve">B8
HIRO'S</t>
  </si>
  <si>
    <t xml:space="preserve">決定戦２</t>
  </si>
  <si>
    <t xml:space="preserve">A1
川西JFC</t>
  </si>
  <si>
    <t xml:space="preserve">B1
北部FC</t>
  </si>
  <si>
    <t xml:space="preserve">A2
アビーカ米沢</t>
  </si>
  <si>
    <t xml:space="preserve">B2
城北FC</t>
  </si>
  <si>
    <t xml:space="preserve">A3
アルカディア</t>
  </si>
  <si>
    <t xml:space="preserve">B3
アステラーソ</t>
  </si>
  <si>
    <t xml:space="preserve">A4
喜多方中央</t>
  </si>
  <si>
    <t xml:space="preserve">B4
南陽FCーW</t>
  </si>
  <si>
    <t xml:space="preserve">表彰式</t>
  </si>
  <si>
    <t xml:space="preserve">５－１)予選リーグ対戦成績表</t>
  </si>
  <si>
    <t xml:space="preserve">Ａブロック</t>
  </si>
  <si>
    <t xml:space="preserve">ｱﾋﾞｰｶ米沢</t>
  </si>
  <si>
    <t xml:space="preserve">勝</t>
  </si>
  <si>
    <t xml:space="preserve">負</t>
  </si>
  <si>
    <t xml:space="preserve">分</t>
  </si>
  <si>
    <t xml:space="preserve">勝点</t>
  </si>
  <si>
    <t xml:space="preserve">得点</t>
  </si>
  <si>
    <t xml:space="preserve">失点</t>
  </si>
  <si>
    <t xml:space="preserve">得失</t>
  </si>
  <si>
    <t xml:space="preserve">順位</t>
  </si>
  <si>
    <t xml:space="preserve">アビーカ米沢</t>
  </si>
  <si>
    <t xml:space="preserve">Ｂブロック</t>
  </si>
  <si>
    <t xml:space="preserve">未定</t>
  </si>
  <si>
    <t xml:space="preserve">順位戦</t>
  </si>
  <si>
    <t xml:space="preserve">A1-B1</t>
  </si>
  <si>
    <t xml:space="preserve">南陽FC-R</t>
  </si>
  <si>
    <t xml:space="preserve">A5-B5</t>
  </si>
  <si>
    <t xml:space="preserve">ＦＣグラッソ</t>
  </si>
  <si>
    <t xml:space="preserve">1</t>
  </si>
  <si>
    <t xml:space="preserve">9</t>
  </si>
  <si>
    <t xml:space="preserve">1-0</t>
  </si>
  <si>
    <t xml:space="preserve">0-2</t>
  </si>
  <si>
    <t xml:space="preserve">10</t>
  </si>
  <si>
    <t xml:space="preserve">南陽FCーR</t>
  </si>
  <si>
    <t xml:space="preserve">アビーカFC</t>
  </si>
  <si>
    <t xml:space="preserve">A2-B2</t>
  </si>
  <si>
    <t xml:space="preserve">A6-B6</t>
  </si>
  <si>
    <t xml:space="preserve">南陽FCーM</t>
  </si>
  <si>
    <t xml:space="preserve">11</t>
  </si>
  <si>
    <t xml:space="preserve">0-1</t>
  </si>
  <si>
    <t xml:space="preserve">3-0</t>
  </si>
  <si>
    <t xml:space="preserve">12</t>
  </si>
  <si>
    <t xml:space="preserve">A3-B3</t>
  </si>
  <si>
    <t xml:space="preserve">A7-B7</t>
  </si>
  <si>
    <t xml:space="preserve">13</t>
  </si>
  <si>
    <t xml:space="preserve">0-5</t>
  </si>
  <si>
    <t xml:space="preserve">3PK2</t>
  </si>
  <si>
    <t xml:space="preserve">6</t>
  </si>
  <si>
    <t xml:space="preserve">14</t>
  </si>
  <si>
    <t xml:space="preserve">A4-B4</t>
  </si>
  <si>
    <t xml:space="preserve">南陽FC-W</t>
  </si>
  <si>
    <t xml:space="preserve">A8-B8</t>
  </si>
  <si>
    <t xml:space="preserve">7</t>
  </si>
  <si>
    <t xml:space="preserve">15</t>
  </si>
  <si>
    <t xml:space="preserve">3-1</t>
  </si>
  <si>
    <t xml:space="preserve">南陽FCーW</t>
  </si>
  <si>
    <t xml:space="preserve">16</t>
  </si>
</sst>
</file>

<file path=xl/styles.xml><?xml version="1.0" encoding="utf-8"?>
<styleSheet xmlns="http://schemas.openxmlformats.org/spreadsheetml/2006/main">
  <numFmts count="5">
    <numFmt numFmtId="164" formatCode="General"/>
    <numFmt numFmtId="165" formatCode="@"/>
    <numFmt numFmtId="166" formatCode="h:mm"/>
    <numFmt numFmtId="167" formatCode="General"/>
    <numFmt numFmtId="168" formatCode="General;General;;"/>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8"/>
      <name val="ＭＳ ゴシック"/>
      <family val="3"/>
      <charset val="128"/>
    </font>
    <font>
      <sz val="18"/>
      <name val="ＭＳ Ｐゴシック"/>
      <family val="3"/>
      <charset val="128"/>
    </font>
    <font>
      <sz val="16"/>
      <name val="ＭＳ Ｐゴシック"/>
      <family val="3"/>
      <charset val="128"/>
    </font>
    <font>
      <sz val="16"/>
      <name val="ＭＳ ゴシック"/>
      <family val="3"/>
      <charset val="128"/>
    </font>
    <font>
      <b val="true"/>
      <sz val="11"/>
      <name val="ＭＳ ゴシック"/>
      <family val="3"/>
      <charset val="128"/>
    </font>
    <font>
      <sz val="11"/>
      <name val="ＭＳ ゴシック"/>
      <family val="3"/>
      <charset val="128"/>
    </font>
    <font>
      <sz val="20"/>
      <name val="ＭＳ Ｐゴシック"/>
      <family val="3"/>
      <charset val="128"/>
    </font>
    <font>
      <sz val="22"/>
      <name val="ＭＳ Ｐゴシック"/>
      <family val="3"/>
      <charset val="128"/>
    </font>
    <font>
      <i val="true"/>
      <sz val="11"/>
      <name val="ＭＳ ゴシック"/>
      <family val="3"/>
      <charset val="128"/>
    </font>
    <font>
      <sz val="14"/>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6" fontId="0" fillId="0" borderId="1" xfId="0" applyFont="false" applyBorder="true" applyAlignment="true" applyProtection="false">
      <alignment horizontal="general" vertical="center" textRotation="0" wrapText="false" indent="0" shrinkToFit="false"/>
      <protection locked="true" hidden="false"/>
    </xf>
    <xf numFmtId="167" fontId="0" fillId="0" borderId="1" xfId="0" applyFont="false" applyBorder="true" applyAlignment="true" applyProtection="false">
      <alignment horizontal="center" vertical="bottom" textRotation="0" wrapText="false" indent="0" shrinkToFit="true"/>
      <protection locked="true" hidden="false"/>
    </xf>
    <xf numFmtId="165" fontId="0" fillId="0" borderId="1" xfId="0" applyFont="false" applyBorder="true" applyAlignment="true" applyProtection="false">
      <alignment horizontal="center" vertical="bottom" textRotation="0" wrapText="false" indent="0" shrinkToFit="tru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7" fontId="0" fillId="0" borderId="1" xfId="0" applyFont="fals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5" fontId="9" fillId="2" borderId="0" xfId="0" applyFont="true" applyBorder="false" applyAlignment="true" applyProtection="false">
      <alignment horizontal="center"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4" fontId="0" fillId="0" borderId="1" xfId="0" applyFont="false" applyBorder="true" applyAlignment="true" applyProtection="false">
      <alignment horizontal="center" vertical="top"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left" vertical="bottom"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7" fontId="9" fillId="0" borderId="1" xfId="0" applyFont="true" applyBorder="true" applyAlignment="true" applyProtection="false">
      <alignment horizontal="center" vertical="center" textRotation="0" wrapText="false" indent="0" shrinkToFit="false"/>
      <protection locked="true" hidden="false"/>
    </xf>
    <xf numFmtId="167"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13" fillId="0" borderId="1" xfId="0" applyFont="true" applyBorder="true" applyAlignment="true" applyProtection="false">
      <alignment horizontal="center" vertical="center" textRotation="0" wrapText="false" indent="0" shrinkToFit="false"/>
      <protection locked="true" hidden="false"/>
    </xf>
    <xf numFmtId="168" fontId="0" fillId="0" borderId="1" xfId="0" applyFont="false" applyBorder="true" applyAlignment="true" applyProtection="false">
      <alignment horizontal="center" vertical="center" textRotation="0" wrapText="false" indent="0" shrinkToFit="false"/>
      <protection locked="true" hidden="false"/>
    </xf>
    <xf numFmtId="167" fontId="13" fillId="0" borderId="1" xfId="0" applyFont="true" applyBorder="true" applyAlignment="true" applyProtection="false">
      <alignment horizontal="center" vertical="center" textRotation="0" wrapText="false" indent="0" shrinkToFit="false"/>
      <protection locked="true" hidden="false"/>
    </xf>
    <xf numFmtId="167" fontId="9" fillId="0" borderId="0" xfId="0" applyFont="true" applyBorder="false" applyAlignment="true" applyProtection="false">
      <alignment horizontal="center" vertical="center" textRotation="0" wrapText="false" indent="0" shrinkToFit="false"/>
      <protection locked="true" hidden="false"/>
    </xf>
    <xf numFmtId="167" fontId="0" fillId="0" borderId="0" xfId="0" applyFont="false" applyBorder="true" applyAlignment="true" applyProtection="false">
      <alignment horizontal="center" vertical="top" textRotation="0" wrapText="false" indent="0" shrinkToFit="false"/>
      <protection locked="true" hidden="false"/>
    </xf>
    <xf numFmtId="164" fontId="0" fillId="3" borderId="1" xfId="0" applyFont="fals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5" fontId="9" fillId="0" borderId="5" xfId="0" applyFont="true" applyBorder="true" applyAlignment="true" applyProtection="false">
      <alignment horizontal="left" vertical="bottom" textRotation="0" wrapText="false" indent="0" shrinkToFit="false"/>
      <protection locked="true" hidden="false"/>
    </xf>
    <xf numFmtId="165" fontId="9" fillId="0" borderId="6" xfId="0" applyFont="true" applyBorder="true" applyAlignment="true" applyProtection="false">
      <alignment horizontal="left" vertical="bottom" textRotation="0" wrapText="false" indent="0" shrinkToFit="false"/>
      <protection locked="true" hidden="false"/>
    </xf>
    <xf numFmtId="165" fontId="9" fillId="0" borderId="7" xfId="0" applyFont="true" applyBorder="true" applyAlignment="true" applyProtection="false">
      <alignment horizontal="left" vertical="bottom" textRotation="0" wrapText="false" indent="0" shrinkToFit="false"/>
      <protection locked="true" hidden="false"/>
    </xf>
    <xf numFmtId="165" fontId="9" fillId="0" borderId="8" xfId="0" applyFont="true" applyBorder="true" applyAlignment="true" applyProtection="false">
      <alignment horizontal="center" vertical="bottom" textRotation="0" wrapText="false" indent="0" shrinkToFit="false"/>
      <protection locked="true" hidden="false"/>
    </xf>
    <xf numFmtId="165" fontId="9" fillId="0" borderId="8"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214560</xdr:colOff>
      <xdr:row>31</xdr:row>
      <xdr:rowOff>0</xdr:rowOff>
    </xdr:from>
    <xdr:to>
      <xdr:col>11</xdr:col>
      <xdr:colOff>154800</xdr:colOff>
      <xdr:row>31</xdr:row>
      <xdr:rowOff>360</xdr:rowOff>
    </xdr:to>
    <xdr:sp>
      <xdr:nvSpPr>
        <xdr:cNvPr id="0" name="Text Box 79"/>
        <xdr:cNvSpPr/>
      </xdr:nvSpPr>
      <xdr:spPr>
        <a:xfrm>
          <a:off x="21805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36</xdr:col>
      <xdr:colOff>171360</xdr:colOff>
      <xdr:row>31</xdr:row>
      <xdr:rowOff>0</xdr:rowOff>
    </xdr:from>
    <xdr:to>
      <xdr:col>37</xdr:col>
      <xdr:colOff>123480</xdr:colOff>
      <xdr:row>31</xdr:row>
      <xdr:rowOff>360</xdr:rowOff>
    </xdr:to>
    <xdr:sp>
      <xdr:nvSpPr>
        <xdr:cNvPr id="1" name="Text Box 80"/>
        <xdr:cNvSpPr/>
      </xdr:nvSpPr>
      <xdr:spPr>
        <a:xfrm>
          <a:off x="8035200" y="10934640"/>
          <a:ext cx="170640" cy="360"/>
        </a:xfrm>
        <a:prstGeom prst="rect">
          <a:avLst/>
        </a:prstGeom>
        <a:noFill/>
        <a:ln w="0">
          <a:noFill/>
        </a:ln>
      </xdr:spPr>
      <xdr:style>
        <a:lnRef idx="0"/>
        <a:fillRef idx="0"/>
        <a:effectRef idx="0"/>
        <a:fontRef idx="minor"/>
      </xdr:style>
    </xdr:sp>
    <xdr:clientData/>
  </xdr:twoCellAnchor>
  <xdr:twoCellAnchor editAs="oneCell">
    <xdr:from>
      <xdr:col>40</xdr:col>
      <xdr:colOff>171360</xdr:colOff>
      <xdr:row>31</xdr:row>
      <xdr:rowOff>0</xdr:rowOff>
    </xdr:from>
    <xdr:to>
      <xdr:col>41</xdr:col>
      <xdr:colOff>123480</xdr:colOff>
      <xdr:row>31</xdr:row>
      <xdr:rowOff>360</xdr:rowOff>
    </xdr:to>
    <xdr:sp>
      <xdr:nvSpPr>
        <xdr:cNvPr id="2" name="Text Box 81"/>
        <xdr:cNvSpPr/>
      </xdr:nvSpPr>
      <xdr:spPr>
        <a:xfrm>
          <a:off x="8908920" y="10934640"/>
          <a:ext cx="170640" cy="360"/>
        </a:xfrm>
        <a:prstGeom prst="rect">
          <a:avLst/>
        </a:prstGeom>
        <a:noFill/>
        <a:ln w="0">
          <a:noFill/>
        </a:ln>
      </xdr:spPr>
      <xdr:style>
        <a:lnRef idx="0"/>
        <a:fillRef idx="0"/>
        <a:effectRef idx="0"/>
        <a:fontRef idx="minor"/>
      </xdr:style>
    </xdr:sp>
    <xdr:clientData/>
  </xdr:twoCellAnchor>
  <xdr:twoCellAnchor editAs="oneCell">
    <xdr:from>
      <xdr:col>6</xdr:col>
      <xdr:colOff>171360</xdr:colOff>
      <xdr:row>31</xdr:row>
      <xdr:rowOff>0</xdr:rowOff>
    </xdr:from>
    <xdr:to>
      <xdr:col>7</xdr:col>
      <xdr:colOff>123480</xdr:colOff>
      <xdr:row>31</xdr:row>
      <xdr:rowOff>360</xdr:rowOff>
    </xdr:to>
    <xdr:sp>
      <xdr:nvSpPr>
        <xdr:cNvPr id="3" name="Text Box 82"/>
        <xdr:cNvSpPr/>
      </xdr:nvSpPr>
      <xdr:spPr>
        <a:xfrm>
          <a:off x="1482120" y="10934640"/>
          <a:ext cx="170280" cy="360"/>
        </a:xfrm>
        <a:prstGeom prst="rect">
          <a:avLst/>
        </a:prstGeom>
        <a:noFill/>
        <a:ln w="0">
          <a:noFill/>
        </a:ln>
      </xdr:spPr>
      <xdr:style>
        <a:lnRef idx="0"/>
        <a:fillRef idx="0"/>
        <a:effectRef idx="0"/>
        <a:fontRef idx="minor"/>
      </xdr:style>
    </xdr:sp>
    <xdr:clientData/>
  </xdr:twoCellAnchor>
  <xdr:twoCellAnchor editAs="oneCell">
    <xdr:from>
      <xdr:col>2</xdr:col>
      <xdr:colOff>171360</xdr:colOff>
      <xdr:row>31</xdr:row>
      <xdr:rowOff>0</xdr:rowOff>
    </xdr:from>
    <xdr:to>
      <xdr:col>3</xdr:col>
      <xdr:colOff>123480</xdr:colOff>
      <xdr:row>31</xdr:row>
      <xdr:rowOff>360</xdr:rowOff>
    </xdr:to>
    <xdr:sp>
      <xdr:nvSpPr>
        <xdr:cNvPr id="4" name="Text Box 83"/>
        <xdr:cNvSpPr/>
      </xdr:nvSpPr>
      <xdr:spPr>
        <a:xfrm>
          <a:off x="608400" y="10934640"/>
          <a:ext cx="170280" cy="360"/>
        </a:xfrm>
        <a:prstGeom prst="rect">
          <a:avLst/>
        </a:prstGeom>
        <a:noFill/>
        <a:ln w="0">
          <a:noFill/>
        </a:ln>
      </xdr:spPr>
      <xdr:style>
        <a:lnRef idx="0"/>
        <a:fillRef idx="0"/>
        <a:effectRef idx="0"/>
        <a:fontRef idx="minor"/>
      </xdr:style>
    </xdr:sp>
    <xdr:clientData/>
  </xdr:twoCellAnchor>
  <xdr:twoCellAnchor editAs="oneCell">
    <xdr:from>
      <xdr:col>43</xdr:col>
      <xdr:colOff>214560</xdr:colOff>
      <xdr:row>31</xdr:row>
      <xdr:rowOff>0</xdr:rowOff>
    </xdr:from>
    <xdr:to>
      <xdr:col>45</xdr:col>
      <xdr:colOff>154800</xdr:colOff>
      <xdr:row>31</xdr:row>
      <xdr:rowOff>360</xdr:rowOff>
    </xdr:to>
    <xdr:sp>
      <xdr:nvSpPr>
        <xdr:cNvPr id="5" name="Text Box 84"/>
        <xdr:cNvSpPr/>
      </xdr:nvSpPr>
      <xdr:spPr>
        <a:xfrm>
          <a:off x="96073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32</xdr:col>
      <xdr:colOff>190440</xdr:colOff>
      <xdr:row>31</xdr:row>
      <xdr:rowOff>0</xdr:rowOff>
    </xdr:from>
    <xdr:to>
      <xdr:col>33</xdr:col>
      <xdr:colOff>132840</xdr:colOff>
      <xdr:row>31</xdr:row>
      <xdr:rowOff>360</xdr:rowOff>
    </xdr:to>
    <xdr:sp>
      <xdr:nvSpPr>
        <xdr:cNvPr id="6" name="Text Box 86"/>
        <xdr:cNvSpPr/>
      </xdr:nvSpPr>
      <xdr:spPr>
        <a:xfrm>
          <a:off x="7180560" y="10934640"/>
          <a:ext cx="160920" cy="360"/>
        </a:xfrm>
        <a:prstGeom prst="rect">
          <a:avLst/>
        </a:prstGeom>
        <a:noFill/>
        <a:ln w="0">
          <a:noFill/>
        </a:ln>
      </xdr:spPr>
      <xdr:style>
        <a:lnRef idx="0"/>
        <a:fillRef idx="0"/>
        <a:effectRef idx="0"/>
        <a:fontRef idx="minor"/>
      </xdr:style>
    </xdr:sp>
    <xdr:clientData/>
  </xdr:twoCellAnchor>
  <xdr:twoCellAnchor editAs="oneCell">
    <xdr:from>
      <xdr:col>14</xdr:col>
      <xdr:colOff>171360</xdr:colOff>
      <xdr:row>31</xdr:row>
      <xdr:rowOff>0</xdr:rowOff>
    </xdr:from>
    <xdr:to>
      <xdr:col>15</xdr:col>
      <xdr:colOff>123480</xdr:colOff>
      <xdr:row>31</xdr:row>
      <xdr:rowOff>360</xdr:rowOff>
    </xdr:to>
    <xdr:sp>
      <xdr:nvSpPr>
        <xdr:cNvPr id="7" name="Text Box 87"/>
        <xdr:cNvSpPr/>
      </xdr:nvSpPr>
      <xdr:spPr>
        <a:xfrm>
          <a:off x="3229560" y="10934640"/>
          <a:ext cx="170640" cy="360"/>
        </a:xfrm>
        <a:prstGeom prst="rect">
          <a:avLst/>
        </a:prstGeom>
        <a:noFill/>
        <a:ln w="0">
          <a:noFill/>
        </a:ln>
      </xdr:spPr>
      <xdr:style>
        <a:lnRef idx="0"/>
        <a:fillRef idx="0"/>
        <a:effectRef idx="0"/>
        <a:fontRef idx="minor"/>
      </xdr:style>
    </xdr:sp>
    <xdr:clientData/>
  </xdr:twoCellAnchor>
  <xdr:twoCellAnchor editAs="oneCell">
    <xdr:from>
      <xdr:col>9</xdr:col>
      <xdr:colOff>214560</xdr:colOff>
      <xdr:row>31</xdr:row>
      <xdr:rowOff>0</xdr:rowOff>
    </xdr:from>
    <xdr:to>
      <xdr:col>11</xdr:col>
      <xdr:colOff>154800</xdr:colOff>
      <xdr:row>31</xdr:row>
      <xdr:rowOff>360</xdr:rowOff>
    </xdr:to>
    <xdr:sp>
      <xdr:nvSpPr>
        <xdr:cNvPr id="8" name="Text Box 79"/>
        <xdr:cNvSpPr/>
      </xdr:nvSpPr>
      <xdr:spPr>
        <a:xfrm>
          <a:off x="21805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36</xdr:col>
      <xdr:colOff>171360</xdr:colOff>
      <xdr:row>31</xdr:row>
      <xdr:rowOff>0</xdr:rowOff>
    </xdr:from>
    <xdr:to>
      <xdr:col>37</xdr:col>
      <xdr:colOff>123480</xdr:colOff>
      <xdr:row>31</xdr:row>
      <xdr:rowOff>2520</xdr:rowOff>
    </xdr:to>
    <xdr:sp>
      <xdr:nvSpPr>
        <xdr:cNvPr id="9" name="Text Box 80"/>
        <xdr:cNvSpPr/>
      </xdr:nvSpPr>
      <xdr:spPr>
        <a:xfrm>
          <a:off x="8035200" y="10934640"/>
          <a:ext cx="170640" cy="2520"/>
        </a:xfrm>
        <a:prstGeom prst="rect">
          <a:avLst/>
        </a:prstGeom>
        <a:noFill/>
        <a:ln w="0">
          <a:noFill/>
        </a:ln>
      </xdr:spPr>
      <xdr:style>
        <a:lnRef idx="0"/>
        <a:fillRef idx="0"/>
        <a:effectRef idx="0"/>
        <a:fontRef idx="minor"/>
      </xdr:style>
    </xdr:sp>
    <xdr:clientData/>
  </xdr:twoCellAnchor>
  <xdr:twoCellAnchor editAs="oneCell">
    <xdr:from>
      <xdr:col>40</xdr:col>
      <xdr:colOff>171360</xdr:colOff>
      <xdr:row>31</xdr:row>
      <xdr:rowOff>0</xdr:rowOff>
    </xdr:from>
    <xdr:to>
      <xdr:col>41</xdr:col>
      <xdr:colOff>123480</xdr:colOff>
      <xdr:row>31</xdr:row>
      <xdr:rowOff>2520</xdr:rowOff>
    </xdr:to>
    <xdr:sp>
      <xdr:nvSpPr>
        <xdr:cNvPr id="10" name="Text Box 81"/>
        <xdr:cNvSpPr/>
      </xdr:nvSpPr>
      <xdr:spPr>
        <a:xfrm>
          <a:off x="8908920" y="10934640"/>
          <a:ext cx="170640" cy="2520"/>
        </a:xfrm>
        <a:prstGeom prst="rect">
          <a:avLst/>
        </a:prstGeom>
        <a:noFill/>
        <a:ln w="0">
          <a:noFill/>
        </a:ln>
      </xdr:spPr>
      <xdr:style>
        <a:lnRef idx="0"/>
        <a:fillRef idx="0"/>
        <a:effectRef idx="0"/>
        <a:fontRef idx="minor"/>
      </xdr:style>
    </xdr:sp>
    <xdr:clientData/>
  </xdr:twoCellAnchor>
  <xdr:twoCellAnchor editAs="oneCell">
    <xdr:from>
      <xdr:col>6</xdr:col>
      <xdr:colOff>171360</xdr:colOff>
      <xdr:row>31</xdr:row>
      <xdr:rowOff>0</xdr:rowOff>
    </xdr:from>
    <xdr:to>
      <xdr:col>7</xdr:col>
      <xdr:colOff>123480</xdr:colOff>
      <xdr:row>31</xdr:row>
      <xdr:rowOff>2520</xdr:rowOff>
    </xdr:to>
    <xdr:sp>
      <xdr:nvSpPr>
        <xdr:cNvPr id="11" name="Text Box 82"/>
        <xdr:cNvSpPr/>
      </xdr:nvSpPr>
      <xdr:spPr>
        <a:xfrm>
          <a:off x="1482120" y="10934640"/>
          <a:ext cx="170280" cy="2520"/>
        </a:xfrm>
        <a:prstGeom prst="rect">
          <a:avLst/>
        </a:prstGeom>
        <a:noFill/>
        <a:ln w="0">
          <a:noFill/>
        </a:ln>
      </xdr:spPr>
      <xdr:style>
        <a:lnRef idx="0"/>
        <a:fillRef idx="0"/>
        <a:effectRef idx="0"/>
        <a:fontRef idx="minor"/>
      </xdr:style>
    </xdr:sp>
    <xdr:clientData/>
  </xdr:twoCellAnchor>
  <xdr:twoCellAnchor editAs="oneCell">
    <xdr:from>
      <xdr:col>2</xdr:col>
      <xdr:colOff>171360</xdr:colOff>
      <xdr:row>31</xdr:row>
      <xdr:rowOff>0</xdr:rowOff>
    </xdr:from>
    <xdr:to>
      <xdr:col>3</xdr:col>
      <xdr:colOff>123480</xdr:colOff>
      <xdr:row>31</xdr:row>
      <xdr:rowOff>2520</xdr:rowOff>
    </xdr:to>
    <xdr:sp>
      <xdr:nvSpPr>
        <xdr:cNvPr id="12" name="Text Box 83"/>
        <xdr:cNvSpPr/>
      </xdr:nvSpPr>
      <xdr:spPr>
        <a:xfrm>
          <a:off x="608400" y="10934640"/>
          <a:ext cx="170280" cy="2520"/>
        </a:xfrm>
        <a:prstGeom prst="rect">
          <a:avLst/>
        </a:prstGeom>
        <a:noFill/>
        <a:ln w="0">
          <a:noFill/>
        </a:ln>
      </xdr:spPr>
      <xdr:style>
        <a:lnRef idx="0"/>
        <a:fillRef idx="0"/>
        <a:effectRef idx="0"/>
        <a:fontRef idx="minor"/>
      </xdr:style>
    </xdr:sp>
    <xdr:clientData/>
  </xdr:twoCellAnchor>
  <xdr:twoCellAnchor editAs="oneCell">
    <xdr:from>
      <xdr:col>43</xdr:col>
      <xdr:colOff>214560</xdr:colOff>
      <xdr:row>31</xdr:row>
      <xdr:rowOff>0</xdr:rowOff>
    </xdr:from>
    <xdr:to>
      <xdr:col>45</xdr:col>
      <xdr:colOff>154800</xdr:colOff>
      <xdr:row>31</xdr:row>
      <xdr:rowOff>360</xdr:rowOff>
    </xdr:to>
    <xdr:sp>
      <xdr:nvSpPr>
        <xdr:cNvPr id="13" name="Text Box 84"/>
        <xdr:cNvSpPr/>
      </xdr:nvSpPr>
      <xdr:spPr>
        <a:xfrm>
          <a:off x="96073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32</xdr:col>
      <xdr:colOff>190440</xdr:colOff>
      <xdr:row>31</xdr:row>
      <xdr:rowOff>0</xdr:rowOff>
    </xdr:from>
    <xdr:to>
      <xdr:col>33</xdr:col>
      <xdr:colOff>132840</xdr:colOff>
      <xdr:row>31</xdr:row>
      <xdr:rowOff>2520</xdr:rowOff>
    </xdr:to>
    <xdr:sp>
      <xdr:nvSpPr>
        <xdr:cNvPr id="14" name="Text Box 86"/>
        <xdr:cNvSpPr/>
      </xdr:nvSpPr>
      <xdr:spPr>
        <a:xfrm>
          <a:off x="7180560" y="10934640"/>
          <a:ext cx="160920" cy="2520"/>
        </a:xfrm>
        <a:prstGeom prst="rect">
          <a:avLst/>
        </a:prstGeom>
        <a:noFill/>
        <a:ln w="0">
          <a:noFill/>
        </a:ln>
      </xdr:spPr>
      <xdr:style>
        <a:lnRef idx="0"/>
        <a:fillRef idx="0"/>
        <a:effectRef idx="0"/>
        <a:fontRef idx="minor"/>
      </xdr:style>
    </xdr:sp>
    <xdr:clientData/>
  </xdr:twoCellAnchor>
  <xdr:twoCellAnchor editAs="oneCell">
    <xdr:from>
      <xdr:col>14</xdr:col>
      <xdr:colOff>171360</xdr:colOff>
      <xdr:row>31</xdr:row>
      <xdr:rowOff>0</xdr:rowOff>
    </xdr:from>
    <xdr:to>
      <xdr:col>15</xdr:col>
      <xdr:colOff>123480</xdr:colOff>
      <xdr:row>31</xdr:row>
      <xdr:rowOff>2520</xdr:rowOff>
    </xdr:to>
    <xdr:sp>
      <xdr:nvSpPr>
        <xdr:cNvPr id="15" name="Text Box 87"/>
        <xdr:cNvSpPr/>
      </xdr:nvSpPr>
      <xdr:spPr>
        <a:xfrm>
          <a:off x="3229560" y="10934640"/>
          <a:ext cx="170640" cy="2520"/>
        </a:xfrm>
        <a:prstGeom prst="rect">
          <a:avLst/>
        </a:prstGeom>
        <a:noFill/>
        <a:ln w="0">
          <a:noFill/>
        </a:ln>
      </xdr:spPr>
      <xdr:style>
        <a:lnRef idx="0"/>
        <a:fillRef idx="0"/>
        <a:effectRef idx="0"/>
        <a:fontRef idx="minor"/>
      </xdr:style>
    </xdr:sp>
    <xdr:clientData/>
  </xdr:twoCellAnchor>
  <xdr:twoCellAnchor editAs="twoCell">
    <xdr:from>
      <xdr:col>4</xdr:col>
      <xdr:colOff>37800</xdr:colOff>
      <xdr:row>3</xdr:row>
      <xdr:rowOff>9360</xdr:rowOff>
    </xdr:from>
    <xdr:to>
      <xdr:col>35</xdr:col>
      <xdr:colOff>218520</xdr:colOff>
      <xdr:row>19</xdr:row>
      <xdr:rowOff>9360</xdr:rowOff>
    </xdr:to>
    <xdr:sp>
      <xdr:nvSpPr>
        <xdr:cNvPr id="16" name="Line 54"/>
        <xdr:cNvSpPr/>
      </xdr:nvSpPr>
      <xdr:spPr>
        <a:xfrm>
          <a:off x="911520" y="571320"/>
          <a:ext cx="6952320" cy="6172200"/>
        </a:xfrm>
        <a:prstGeom prst="line">
          <a:avLst/>
        </a:prstGeom>
        <a:ln w="9525">
          <a:solidFill>
            <a:srgbClr val="000000"/>
          </a:solidFill>
          <a:round/>
        </a:ln>
      </xdr:spPr>
      <xdr:style>
        <a:lnRef idx="0"/>
        <a:fillRef idx="0"/>
        <a:effectRef idx="0"/>
        <a:fontRef idx="minor"/>
      </xdr:style>
    </xdr:sp>
    <xdr:clientData/>
  </xdr:twoCellAnchor>
  <xdr:twoCellAnchor editAs="oneCell">
    <xdr:from>
      <xdr:col>9</xdr:col>
      <xdr:colOff>214560</xdr:colOff>
      <xdr:row>31</xdr:row>
      <xdr:rowOff>0</xdr:rowOff>
    </xdr:from>
    <xdr:to>
      <xdr:col>11</xdr:col>
      <xdr:colOff>154800</xdr:colOff>
      <xdr:row>31</xdr:row>
      <xdr:rowOff>360</xdr:rowOff>
    </xdr:to>
    <xdr:sp>
      <xdr:nvSpPr>
        <xdr:cNvPr id="17" name="Text Box 79"/>
        <xdr:cNvSpPr/>
      </xdr:nvSpPr>
      <xdr:spPr>
        <a:xfrm>
          <a:off x="21805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36</xdr:col>
      <xdr:colOff>171360</xdr:colOff>
      <xdr:row>31</xdr:row>
      <xdr:rowOff>0</xdr:rowOff>
    </xdr:from>
    <xdr:to>
      <xdr:col>37</xdr:col>
      <xdr:colOff>141480</xdr:colOff>
      <xdr:row>31</xdr:row>
      <xdr:rowOff>360</xdr:rowOff>
    </xdr:to>
    <xdr:sp>
      <xdr:nvSpPr>
        <xdr:cNvPr id="18" name="Text Box 80"/>
        <xdr:cNvSpPr/>
      </xdr:nvSpPr>
      <xdr:spPr>
        <a:xfrm>
          <a:off x="8035200" y="10934640"/>
          <a:ext cx="188640" cy="360"/>
        </a:xfrm>
        <a:prstGeom prst="rect">
          <a:avLst/>
        </a:prstGeom>
        <a:noFill/>
        <a:ln w="0">
          <a:noFill/>
        </a:ln>
      </xdr:spPr>
      <xdr:style>
        <a:lnRef idx="0"/>
        <a:fillRef idx="0"/>
        <a:effectRef idx="0"/>
        <a:fontRef idx="minor"/>
      </xdr:style>
    </xdr:sp>
    <xdr:clientData/>
  </xdr:twoCellAnchor>
  <xdr:twoCellAnchor editAs="oneCell">
    <xdr:from>
      <xdr:col>40</xdr:col>
      <xdr:colOff>171360</xdr:colOff>
      <xdr:row>31</xdr:row>
      <xdr:rowOff>0</xdr:rowOff>
    </xdr:from>
    <xdr:to>
      <xdr:col>41</xdr:col>
      <xdr:colOff>141480</xdr:colOff>
      <xdr:row>31</xdr:row>
      <xdr:rowOff>360</xdr:rowOff>
    </xdr:to>
    <xdr:sp>
      <xdr:nvSpPr>
        <xdr:cNvPr id="19" name="Text Box 81"/>
        <xdr:cNvSpPr/>
      </xdr:nvSpPr>
      <xdr:spPr>
        <a:xfrm>
          <a:off x="8908920" y="10934640"/>
          <a:ext cx="188640" cy="360"/>
        </a:xfrm>
        <a:prstGeom prst="rect">
          <a:avLst/>
        </a:prstGeom>
        <a:noFill/>
        <a:ln w="0">
          <a:noFill/>
        </a:ln>
      </xdr:spPr>
      <xdr:style>
        <a:lnRef idx="0"/>
        <a:fillRef idx="0"/>
        <a:effectRef idx="0"/>
        <a:fontRef idx="minor"/>
      </xdr:style>
    </xdr:sp>
    <xdr:clientData/>
  </xdr:twoCellAnchor>
  <xdr:twoCellAnchor editAs="oneCell">
    <xdr:from>
      <xdr:col>6</xdr:col>
      <xdr:colOff>171360</xdr:colOff>
      <xdr:row>31</xdr:row>
      <xdr:rowOff>0</xdr:rowOff>
    </xdr:from>
    <xdr:to>
      <xdr:col>7</xdr:col>
      <xdr:colOff>141840</xdr:colOff>
      <xdr:row>31</xdr:row>
      <xdr:rowOff>360</xdr:rowOff>
    </xdr:to>
    <xdr:sp>
      <xdr:nvSpPr>
        <xdr:cNvPr id="20" name="Text Box 82"/>
        <xdr:cNvSpPr/>
      </xdr:nvSpPr>
      <xdr:spPr>
        <a:xfrm>
          <a:off x="1482120" y="10934640"/>
          <a:ext cx="188640" cy="360"/>
        </a:xfrm>
        <a:prstGeom prst="rect">
          <a:avLst/>
        </a:prstGeom>
        <a:noFill/>
        <a:ln w="0">
          <a:noFill/>
        </a:ln>
      </xdr:spPr>
      <xdr:style>
        <a:lnRef idx="0"/>
        <a:fillRef idx="0"/>
        <a:effectRef idx="0"/>
        <a:fontRef idx="minor"/>
      </xdr:style>
    </xdr:sp>
    <xdr:clientData/>
  </xdr:twoCellAnchor>
  <xdr:twoCellAnchor editAs="oneCell">
    <xdr:from>
      <xdr:col>2</xdr:col>
      <xdr:colOff>171360</xdr:colOff>
      <xdr:row>31</xdr:row>
      <xdr:rowOff>0</xdr:rowOff>
    </xdr:from>
    <xdr:to>
      <xdr:col>3</xdr:col>
      <xdr:colOff>141840</xdr:colOff>
      <xdr:row>31</xdr:row>
      <xdr:rowOff>360</xdr:rowOff>
    </xdr:to>
    <xdr:sp>
      <xdr:nvSpPr>
        <xdr:cNvPr id="21" name="Text Box 83"/>
        <xdr:cNvSpPr/>
      </xdr:nvSpPr>
      <xdr:spPr>
        <a:xfrm>
          <a:off x="608400" y="10934640"/>
          <a:ext cx="188640" cy="360"/>
        </a:xfrm>
        <a:prstGeom prst="rect">
          <a:avLst/>
        </a:prstGeom>
        <a:noFill/>
        <a:ln w="0">
          <a:noFill/>
        </a:ln>
      </xdr:spPr>
      <xdr:style>
        <a:lnRef idx="0"/>
        <a:fillRef idx="0"/>
        <a:effectRef idx="0"/>
        <a:fontRef idx="minor"/>
      </xdr:style>
    </xdr:sp>
    <xdr:clientData/>
  </xdr:twoCellAnchor>
  <xdr:twoCellAnchor editAs="oneCell">
    <xdr:from>
      <xdr:col>43</xdr:col>
      <xdr:colOff>214560</xdr:colOff>
      <xdr:row>31</xdr:row>
      <xdr:rowOff>0</xdr:rowOff>
    </xdr:from>
    <xdr:to>
      <xdr:col>45</xdr:col>
      <xdr:colOff>154800</xdr:colOff>
      <xdr:row>31</xdr:row>
      <xdr:rowOff>360</xdr:rowOff>
    </xdr:to>
    <xdr:sp>
      <xdr:nvSpPr>
        <xdr:cNvPr id="22" name="Text Box 84"/>
        <xdr:cNvSpPr/>
      </xdr:nvSpPr>
      <xdr:spPr>
        <a:xfrm>
          <a:off x="96073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32</xdr:col>
      <xdr:colOff>190440</xdr:colOff>
      <xdr:row>31</xdr:row>
      <xdr:rowOff>0</xdr:rowOff>
    </xdr:from>
    <xdr:to>
      <xdr:col>33</xdr:col>
      <xdr:colOff>150840</xdr:colOff>
      <xdr:row>31</xdr:row>
      <xdr:rowOff>360</xdr:rowOff>
    </xdr:to>
    <xdr:sp>
      <xdr:nvSpPr>
        <xdr:cNvPr id="23" name="Text Box 86"/>
        <xdr:cNvSpPr/>
      </xdr:nvSpPr>
      <xdr:spPr>
        <a:xfrm>
          <a:off x="7180560" y="10934640"/>
          <a:ext cx="178920" cy="360"/>
        </a:xfrm>
        <a:prstGeom prst="rect">
          <a:avLst/>
        </a:prstGeom>
        <a:noFill/>
        <a:ln w="0">
          <a:noFill/>
        </a:ln>
      </xdr:spPr>
      <xdr:style>
        <a:lnRef idx="0"/>
        <a:fillRef idx="0"/>
        <a:effectRef idx="0"/>
        <a:fontRef idx="minor"/>
      </xdr:style>
    </xdr:sp>
    <xdr:clientData/>
  </xdr:twoCellAnchor>
  <xdr:twoCellAnchor editAs="oneCell">
    <xdr:from>
      <xdr:col>14</xdr:col>
      <xdr:colOff>171360</xdr:colOff>
      <xdr:row>31</xdr:row>
      <xdr:rowOff>0</xdr:rowOff>
    </xdr:from>
    <xdr:to>
      <xdr:col>15</xdr:col>
      <xdr:colOff>141480</xdr:colOff>
      <xdr:row>31</xdr:row>
      <xdr:rowOff>360</xdr:rowOff>
    </xdr:to>
    <xdr:sp>
      <xdr:nvSpPr>
        <xdr:cNvPr id="24" name="Text Box 87"/>
        <xdr:cNvSpPr/>
      </xdr:nvSpPr>
      <xdr:spPr>
        <a:xfrm>
          <a:off x="3229560" y="10934640"/>
          <a:ext cx="188640" cy="360"/>
        </a:xfrm>
        <a:prstGeom prst="rect">
          <a:avLst/>
        </a:prstGeom>
        <a:noFill/>
        <a:ln w="0">
          <a:noFill/>
        </a:ln>
      </xdr:spPr>
      <xdr:style>
        <a:lnRef idx="0"/>
        <a:fillRef idx="0"/>
        <a:effectRef idx="0"/>
        <a:fontRef idx="minor"/>
      </xdr:style>
    </xdr:sp>
    <xdr:clientData/>
  </xdr:twoCellAnchor>
  <xdr:twoCellAnchor editAs="oneCell">
    <xdr:from>
      <xdr:col>9</xdr:col>
      <xdr:colOff>214560</xdr:colOff>
      <xdr:row>31</xdr:row>
      <xdr:rowOff>0</xdr:rowOff>
    </xdr:from>
    <xdr:to>
      <xdr:col>11</xdr:col>
      <xdr:colOff>154800</xdr:colOff>
      <xdr:row>31</xdr:row>
      <xdr:rowOff>360</xdr:rowOff>
    </xdr:to>
    <xdr:sp>
      <xdr:nvSpPr>
        <xdr:cNvPr id="25" name="Text Box 79"/>
        <xdr:cNvSpPr/>
      </xdr:nvSpPr>
      <xdr:spPr>
        <a:xfrm>
          <a:off x="21805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36</xdr:col>
      <xdr:colOff>171360</xdr:colOff>
      <xdr:row>31</xdr:row>
      <xdr:rowOff>0</xdr:rowOff>
    </xdr:from>
    <xdr:to>
      <xdr:col>37</xdr:col>
      <xdr:colOff>142920</xdr:colOff>
      <xdr:row>31</xdr:row>
      <xdr:rowOff>360</xdr:rowOff>
    </xdr:to>
    <xdr:sp>
      <xdr:nvSpPr>
        <xdr:cNvPr id="26" name="Text Box 80"/>
        <xdr:cNvSpPr/>
      </xdr:nvSpPr>
      <xdr:spPr>
        <a:xfrm>
          <a:off x="8035200" y="10934640"/>
          <a:ext cx="190080" cy="360"/>
        </a:xfrm>
        <a:prstGeom prst="rect">
          <a:avLst/>
        </a:prstGeom>
        <a:noFill/>
        <a:ln w="0">
          <a:noFill/>
        </a:ln>
      </xdr:spPr>
      <xdr:style>
        <a:lnRef idx="0"/>
        <a:fillRef idx="0"/>
        <a:effectRef idx="0"/>
        <a:fontRef idx="minor"/>
      </xdr:style>
    </xdr:sp>
    <xdr:clientData/>
  </xdr:twoCellAnchor>
  <xdr:twoCellAnchor editAs="oneCell">
    <xdr:from>
      <xdr:col>40</xdr:col>
      <xdr:colOff>171360</xdr:colOff>
      <xdr:row>31</xdr:row>
      <xdr:rowOff>0</xdr:rowOff>
    </xdr:from>
    <xdr:to>
      <xdr:col>41</xdr:col>
      <xdr:colOff>142920</xdr:colOff>
      <xdr:row>31</xdr:row>
      <xdr:rowOff>360</xdr:rowOff>
    </xdr:to>
    <xdr:sp>
      <xdr:nvSpPr>
        <xdr:cNvPr id="27" name="Text Box 81"/>
        <xdr:cNvSpPr/>
      </xdr:nvSpPr>
      <xdr:spPr>
        <a:xfrm>
          <a:off x="8908920" y="10934640"/>
          <a:ext cx="190080" cy="360"/>
        </a:xfrm>
        <a:prstGeom prst="rect">
          <a:avLst/>
        </a:prstGeom>
        <a:noFill/>
        <a:ln w="0">
          <a:noFill/>
        </a:ln>
      </xdr:spPr>
      <xdr:style>
        <a:lnRef idx="0"/>
        <a:fillRef idx="0"/>
        <a:effectRef idx="0"/>
        <a:fontRef idx="minor"/>
      </xdr:style>
    </xdr:sp>
    <xdr:clientData/>
  </xdr:twoCellAnchor>
  <xdr:twoCellAnchor editAs="oneCell">
    <xdr:from>
      <xdr:col>6</xdr:col>
      <xdr:colOff>171360</xdr:colOff>
      <xdr:row>31</xdr:row>
      <xdr:rowOff>0</xdr:rowOff>
    </xdr:from>
    <xdr:to>
      <xdr:col>7</xdr:col>
      <xdr:colOff>143280</xdr:colOff>
      <xdr:row>31</xdr:row>
      <xdr:rowOff>360</xdr:rowOff>
    </xdr:to>
    <xdr:sp>
      <xdr:nvSpPr>
        <xdr:cNvPr id="28" name="Text Box 82"/>
        <xdr:cNvSpPr/>
      </xdr:nvSpPr>
      <xdr:spPr>
        <a:xfrm>
          <a:off x="1482120" y="10934640"/>
          <a:ext cx="190080" cy="360"/>
        </a:xfrm>
        <a:prstGeom prst="rect">
          <a:avLst/>
        </a:prstGeom>
        <a:noFill/>
        <a:ln w="0">
          <a:noFill/>
        </a:ln>
      </xdr:spPr>
      <xdr:style>
        <a:lnRef idx="0"/>
        <a:fillRef idx="0"/>
        <a:effectRef idx="0"/>
        <a:fontRef idx="minor"/>
      </xdr:style>
    </xdr:sp>
    <xdr:clientData/>
  </xdr:twoCellAnchor>
  <xdr:twoCellAnchor editAs="oneCell">
    <xdr:from>
      <xdr:col>2</xdr:col>
      <xdr:colOff>171360</xdr:colOff>
      <xdr:row>31</xdr:row>
      <xdr:rowOff>0</xdr:rowOff>
    </xdr:from>
    <xdr:to>
      <xdr:col>3</xdr:col>
      <xdr:colOff>143280</xdr:colOff>
      <xdr:row>31</xdr:row>
      <xdr:rowOff>360</xdr:rowOff>
    </xdr:to>
    <xdr:sp>
      <xdr:nvSpPr>
        <xdr:cNvPr id="29" name="Text Box 83"/>
        <xdr:cNvSpPr/>
      </xdr:nvSpPr>
      <xdr:spPr>
        <a:xfrm>
          <a:off x="608400" y="10934640"/>
          <a:ext cx="190080" cy="360"/>
        </a:xfrm>
        <a:prstGeom prst="rect">
          <a:avLst/>
        </a:prstGeom>
        <a:noFill/>
        <a:ln w="0">
          <a:noFill/>
        </a:ln>
      </xdr:spPr>
      <xdr:style>
        <a:lnRef idx="0"/>
        <a:fillRef idx="0"/>
        <a:effectRef idx="0"/>
        <a:fontRef idx="minor"/>
      </xdr:style>
    </xdr:sp>
    <xdr:clientData/>
  </xdr:twoCellAnchor>
  <xdr:twoCellAnchor editAs="oneCell">
    <xdr:from>
      <xdr:col>43</xdr:col>
      <xdr:colOff>214560</xdr:colOff>
      <xdr:row>31</xdr:row>
      <xdr:rowOff>0</xdr:rowOff>
    </xdr:from>
    <xdr:to>
      <xdr:col>45</xdr:col>
      <xdr:colOff>154800</xdr:colOff>
      <xdr:row>31</xdr:row>
      <xdr:rowOff>360</xdr:rowOff>
    </xdr:to>
    <xdr:sp>
      <xdr:nvSpPr>
        <xdr:cNvPr id="30" name="Text Box 84"/>
        <xdr:cNvSpPr/>
      </xdr:nvSpPr>
      <xdr:spPr>
        <a:xfrm>
          <a:off x="9607320" y="10934640"/>
          <a:ext cx="377280" cy="360"/>
        </a:xfrm>
        <a:prstGeom prst="rect">
          <a:avLst/>
        </a:prstGeom>
        <a:noFill/>
        <a:ln w="0">
          <a:noFill/>
        </a:ln>
      </xdr:spPr>
      <xdr:style>
        <a:lnRef idx="0"/>
        <a:fillRef idx="0"/>
        <a:effectRef idx="0"/>
        <a:fontRef idx="minor"/>
      </xdr:style>
      <xdr:txBody>
        <a:bodyPr wrap="none" lIns="0" rIns="18360" tIns="0" bIns="0" anchor="t" upright="1">
          <a:spAutoFit/>
        </a:bodyPr>
        <a:p>
          <a:pPr>
            <a:lnSpc>
              <a:spcPts val="1400"/>
            </a:lnSpc>
          </a:pPr>
          <a:endParaRPr b="0" lang="en-US" sz="1100" spc="-1" strike="noStrike">
            <a:latin typeface="游明朝"/>
          </a:endParaRPr>
        </a:p>
        <a:p>
          <a:pPr>
            <a:lnSpc>
              <a:spcPts val="1400"/>
            </a:lnSpc>
          </a:pPr>
          <a:endParaRPr b="0" lang="en-US" sz="1100" spc="-1" strike="noStrike">
            <a:latin typeface="游明朝"/>
          </a:endParaRPr>
        </a:p>
      </xdr:txBody>
    </xdr:sp>
    <xdr:clientData/>
  </xdr:twoCellAnchor>
  <xdr:twoCellAnchor editAs="oneCell">
    <xdr:from>
      <xdr:col>32</xdr:col>
      <xdr:colOff>190440</xdr:colOff>
      <xdr:row>31</xdr:row>
      <xdr:rowOff>0</xdr:rowOff>
    </xdr:from>
    <xdr:to>
      <xdr:col>33</xdr:col>
      <xdr:colOff>152640</xdr:colOff>
      <xdr:row>31</xdr:row>
      <xdr:rowOff>360</xdr:rowOff>
    </xdr:to>
    <xdr:sp>
      <xdr:nvSpPr>
        <xdr:cNvPr id="31" name="Text Box 86"/>
        <xdr:cNvSpPr/>
      </xdr:nvSpPr>
      <xdr:spPr>
        <a:xfrm>
          <a:off x="7180560" y="10934640"/>
          <a:ext cx="180720" cy="360"/>
        </a:xfrm>
        <a:prstGeom prst="rect">
          <a:avLst/>
        </a:prstGeom>
        <a:noFill/>
        <a:ln w="0">
          <a:noFill/>
        </a:ln>
      </xdr:spPr>
      <xdr:style>
        <a:lnRef idx="0"/>
        <a:fillRef idx="0"/>
        <a:effectRef idx="0"/>
        <a:fontRef idx="minor"/>
      </xdr:style>
    </xdr:sp>
    <xdr:clientData/>
  </xdr:twoCellAnchor>
  <xdr:twoCellAnchor editAs="oneCell">
    <xdr:from>
      <xdr:col>14</xdr:col>
      <xdr:colOff>171360</xdr:colOff>
      <xdr:row>31</xdr:row>
      <xdr:rowOff>0</xdr:rowOff>
    </xdr:from>
    <xdr:to>
      <xdr:col>15</xdr:col>
      <xdr:colOff>142920</xdr:colOff>
      <xdr:row>31</xdr:row>
      <xdr:rowOff>360</xdr:rowOff>
    </xdr:to>
    <xdr:sp>
      <xdr:nvSpPr>
        <xdr:cNvPr id="32" name="Text Box 87"/>
        <xdr:cNvSpPr/>
      </xdr:nvSpPr>
      <xdr:spPr>
        <a:xfrm>
          <a:off x="3229560" y="10934640"/>
          <a:ext cx="190080" cy="360"/>
        </a:xfrm>
        <a:prstGeom prst="rect">
          <a:avLst/>
        </a:prstGeom>
        <a:noFill/>
        <a:ln w="0">
          <a:noFill/>
        </a:ln>
      </xdr:spPr>
      <xdr:style>
        <a:lnRef idx="0"/>
        <a:fillRef idx="0"/>
        <a:effectRef idx="0"/>
        <a:fontRef idx="minor"/>
      </xdr:style>
    </xdr:sp>
    <xdr:clientData/>
  </xdr:twoCellAnchor>
  <xdr:twoCellAnchor editAs="twoCell">
    <xdr:from>
      <xdr:col>4</xdr:col>
      <xdr:colOff>37800</xdr:colOff>
      <xdr:row>21</xdr:row>
      <xdr:rowOff>9360</xdr:rowOff>
    </xdr:from>
    <xdr:to>
      <xdr:col>35</xdr:col>
      <xdr:colOff>218520</xdr:colOff>
      <xdr:row>37</xdr:row>
      <xdr:rowOff>9360</xdr:rowOff>
    </xdr:to>
    <xdr:sp>
      <xdr:nvSpPr>
        <xdr:cNvPr id="33" name="Line 54"/>
        <xdr:cNvSpPr/>
      </xdr:nvSpPr>
      <xdr:spPr>
        <a:xfrm>
          <a:off x="911520" y="7086600"/>
          <a:ext cx="6952320" cy="6172200"/>
        </a:xfrm>
        <a:prstGeom prst="line">
          <a:avLst/>
        </a:prstGeom>
        <a:ln w="9525">
          <a:solidFill>
            <a:srgbClr val="000000"/>
          </a:solidFill>
          <a:round/>
        </a:ln>
      </xdr:spPr>
      <xdr:style>
        <a:lnRef idx="0"/>
        <a:fillRef idx="0"/>
        <a:effectRef idx="0"/>
        <a:fontRef idx="minor"/>
      </xdr:style>
    </xdr:sp>
    <xdr:clientData/>
  </xdr:twoCellAnchor>
  <xdr:twoCellAnchor editAs="oneCell">
    <xdr:from>
      <xdr:col>32</xdr:col>
      <xdr:colOff>171360</xdr:colOff>
      <xdr:row>40</xdr:row>
      <xdr:rowOff>0</xdr:rowOff>
    </xdr:from>
    <xdr:to>
      <xdr:col>33</xdr:col>
      <xdr:colOff>142920</xdr:colOff>
      <xdr:row>40</xdr:row>
      <xdr:rowOff>360</xdr:rowOff>
    </xdr:to>
    <xdr:sp>
      <xdr:nvSpPr>
        <xdr:cNvPr id="34" name="Text Box 83"/>
        <xdr:cNvSpPr/>
      </xdr:nvSpPr>
      <xdr:spPr>
        <a:xfrm>
          <a:off x="7161480" y="13763520"/>
          <a:ext cx="190080" cy="360"/>
        </a:xfrm>
        <a:prstGeom prst="rect">
          <a:avLst/>
        </a:prstGeom>
        <a:noFill/>
        <a:ln w="0">
          <a:noFill/>
        </a:ln>
      </xdr:spPr>
      <xdr:style>
        <a:lnRef idx="0"/>
        <a:fillRef idx="0"/>
        <a:effectRef idx="0"/>
        <a:fontRef idx="minor"/>
      </xdr:style>
    </xdr:sp>
    <xdr:clientData/>
  </xdr:twoCellAnchor>
  <xdr:twoCellAnchor editAs="oneCell">
    <xdr:from>
      <xdr:col>15</xdr:col>
      <xdr:colOff>171360</xdr:colOff>
      <xdr:row>42</xdr:row>
      <xdr:rowOff>0</xdr:rowOff>
    </xdr:from>
    <xdr:to>
      <xdr:col>16</xdr:col>
      <xdr:colOff>143280</xdr:colOff>
      <xdr:row>42</xdr:row>
      <xdr:rowOff>2520</xdr:rowOff>
    </xdr:to>
    <xdr:sp>
      <xdr:nvSpPr>
        <xdr:cNvPr id="35" name="Text Box 83"/>
        <xdr:cNvSpPr/>
      </xdr:nvSpPr>
      <xdr:spPr>
        <a:xfrm>
          <a:off x="3448080" y="14106600"/>
          <a:ext cx="190080" cy="2520"/>
        </a:xfrm>
        <a:prstGeom prst="rect">
          <a:avLst/>
        </a:prstGeom>
        <a:noFill/>
        <a:ln w="0">
          <a:noFill/>
        </a:ln>
      </xdr:spPr>
      <xdr:style>
        <a:lnRef idx="0"/>
        <a:fillRef idx="0"/>
        <a:effectRef idx="0"/>
        <a:fontRef idx="minor"/>
      </xdr:style>
    </xdr:sp>
    <xdr:clientData/>
  </xdr:twoCellAnchor>
  <xdr:twoCellAnchor editAs="oneCell">
    <xdr:from>
      <xdr:col>32</xdr:col>
      <xdr:colOff>171360</xdr:colOff>
      <xdr:row>40</xdr:row>
      <xdr:rowOff>0</xdr:rowOff>
    </xdr:from>
    <xdr:to>
      <xdr:col>33</xdr:col>
      <xdr:colOff>141480</xdr:colOff>
      <xdr:row>40</xdr:row>
      <xdr:rowOff>360</xdr:rowOff>
    </xdr:to>
    <xdr:sp>
      <xdr:nvSpPr>
        <xdr:cNvPr id="36" name="Text Box 83"/>
        <xdr:cNvSpPr/>
      </xdr:nvSpPr>
      <xdr:spPr>
        <a:xfrm>
          <a:off x="7161480" y="13763520"/>
          <a:ext cx="188640" cy="360"/>
        </a:xfrm>
        <a:prstGeom prst="rect">
          <a:avLst/>
        </a:prstGeom>
        <a:noFill/>
        <a:ln w="0">
          <a:noFill/>
        </a:ln>
      </xdr:spPr>
      <xdr:style>
        <a:lnRef idx="0"/>
        <a:fillRef idx="0"/>
        <a:effectRef idx="0"/>
        <a:fontRef idx="minor"/>
      </xdr:style>
    </xdr:sp>
    <xdr:clientData/>
  </xdr:twoCellAnchor>
  <xdr:twoCellAnchor editAs="oneCell">
    <xdr:from>
      <xdr:col>32</xdr:col>
      <xdr:colOff>171360</xdr:colOff>
      <xdr:row>40</xdr:row>
      <xdr:rowOff>0</xdr:rowOff>
    </xdr:from>
    <xdr:to>
      <xdr:col>33</xdr:col>
      <xdr:colOff>142920</xdr:colOff>
      <xdr:row>40</xdr:row>
      <xdr:rowOff>360</xdr:rowOff>
    </xdr:to>
    <xdr:sp>
      <xdr:nvSpPr>
        <xdr:cNvPr id="37" name="Text Box 83"/>
        <xdr:cNvSpPr/>
      </xdr:nvSpPr>
      <xdr:spPr>
        <a:xfrm>
          <a:off x="7161480" y="13763520"/>
          <a:ext cx="190080" cy="360"/>
        </a:xfrm>
        <a:prstGeom prst="rect">
          <a:avLst/>
        </a:prstGeom>
        <a:noFill/>
        <a:ln w="0">
          <a:noFill/>
        </a:ln>
      </xdr:spPr>
      <xdr:style>
        <a:lnRef idx="0"/>
        <a:fillRef idx="0"/>
        <a:effectRef idx="0"/>
        <a:fontRef idx="minor"/>
      </xdr:style>
    </xdr:sp>
    <xdr:clientData/>
  </xdr:twoCellAnchor>
  <xdr:twoCellAnchor editAs="oneCell">
    <xdr:from>
      <xdr:col>15</xdr:col>
      <xdr:colOff>171360</xdr:colOff>
      <xdr:row>38</xdr:row>
      <xdr:rowOff>0</xdr:rowOff>
    </xdr:from>
    <xdr:to>
      <xdr:col>16</xdr:col>
      <xdr:colOff>143280</xdr:colOff>
      <xdr:row>38</xdr:row>
      <xdr:rowOff>2520</xdr:rowOff>
    </xdr:to>
    <xdr:sp>
      <xdr:nvSpPr>
        <xdr:cNvPr id="38" name="Text Box 83"/>
        <xdr:cNvSpPr/>
      </xdr:nvSpPr>
      <xdr:spPr>
        <a:xfrm>
          <a:off x="3448080" y="13420800"/>
          <a:ext cx="190080" cy="2520"/>
        </a:xfrm>
        <a:prstGeom prst="rect">
          <a:avLst/>
        </a:prstGeom>
        <a:noFill/>
        <a:ln w="0">
          <a:noFill/>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Y85"/>
  <sheetViews>
    <sheetView showFormulas="false" showGridLines="true" showRowColHeaders="true" showZeros="true" rightToLeft="false" tabSelected="false" showOutlineSymbols="true" defaultGridColor="true" view="pageBreakPreview" topLeftCell="A50" colorId="64" zoomScale="100" zoomScaleNormal="100" zoomScalePageLayoutView="100" workbookViewId="0">
      <selection pane="topLeft" activeCell="F64" activeCellId="0" sqref="F64"/>
    </sheetView>
  </sheetViews>
  <sheetFormatPr defaultColWidth="8.68359375" defaultRowHeight="13.5" zeroHeight="false" outlineLevelRow="0" outlineLevelCol="0"/>
  <cols>
    <col collapsed="false" customWidth="true" hidden="false" outlineLevel="0" max="1" min="1" style="0" width="8"/>
    <col collapsed="false" customWidth="true" hidden="false" outlineLevel="0" max="2" min="2" style="0" width="5.87"/>
    <col collapsed="false" customWidth="true" hidden="false" outlineLevel="0" max="4" min="3" style="0" width="14"/>
    <col collapsed="false" customWidth="true" hidden="false" outlineLevel="0" max="5" min="5" style="0" width="2.13"/>
    <col collapsed="false" customWidth="true" hidden="false" outlineLevel="0" max="7" min="6" style="0" width="14"/>
    <col collapsed="false" customWidth="true" hidden="false" outlineLevel="0" max="8" min="8" style="0" width="2.13"/>
    <col collapsed="false" customWidth="true" hidden="false" outlineLevel="0" max="10" min="9" style="0" width="14"/>
    <col collapsed="false" customWidth="true" hidden="false" outlineLevel="0" max="11" min="11" style="0" width="2.13"/>
    <col collapsed="false" customWidth="true" hidden="false" outlineLevel="0" max="13" min="12" style="0" width="14"/>
  </cols>
  <sheetData>
    <row r="1" s="3" customFormat="true" ht="21" hidden="false" customHeight="false" outlineLevel="0" collapsed="false">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3" customFormat="true" ht="21" hidden="false" customHeight="false" outlineLevel="0" collapsed="false">
      <c r="B2" s="4"/>
      <c r="C2" s="4"/>
      <c r="D2" s="5" t="s">
        <v>1</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4" s="7" customFormat="true" ht="13.5" hidden="false" customHeight="false" outlineLevel="0" collapsed="false">
      <c r="A4" s="6" t="s">
        <v>2</v>
      </c>
      <c r="B4" s="6"/>
    </row>
    <row r="5" s="7" customFormat="true" ht="6.75" hidden="false" customHeight="true" outlineLevel="0" collapsed="false"/>
    <row r="6" s="7" customFormat="true" ht="13.5" hidden="false" customHeight="false" outlineLevel="0" collapsed="false">
      <c r="B6" s="7" t="s">
        <v>3</v>
      </c>
      <c r="D6" s="7" t="s">
        <v>4</v>
      </c>
    </row>
    <row r="7" s="7" customFormat="true" ht="13.5" hidden="false" customHeight="false" outlineLevel="0" collapsed="false">
      <c r="B7" s="7" t="s">
        <v>5</v>
      </c>
      <c r="D7" s="7" t="s">
        <v>6</v>
      </c>
    </row>
    <row r="8" s="7" customFormat="true" ht="13.5" hidden="false" customHeight="false" outlineLevel="0" collapsed="false">
      <c r="D8" s="7" t="s">
        <v>7</v>
      </c>
      <c r="F8" s="7" t="s">
        <v>8</v>
      </c>
    </row>
    <row r="9" s="7" customFormat="true" ht="7.5" hidden="false" customHeight="true" outlineLevel="0" collapsed="false"/>
    <row r="10" s="7" customFormat="true" ht="13.5" hidden="false" customHeight="false" outlineLevel="0" collapsed="false">
      <c r="A10" s="6" t="s">
        <v>9</v>
      </c>
      <c r="B10" s="6"/>
    </row>
    <row r="11" s="7" customFormat="true" ht="6.75" hidden="false" customHeight="true" outlineLevel="0" collapsed="false">
      <c r="B11" s="6"/>
    </row>
    <row r="12" s="7" customFormat="true" ht="13.5" hidden="false" customHeight="false" outlineLevel="0" collapsed="false">
      <c r="B12" s="7" t="s">
        <v>10</v>
      </c>
    </row>
    <row r="13" s="7" customFormat="true" ht="6.75" hidden="false" customHeight="true" outlineLevel="0" collapsed="false"/>
    <row r="14" s="7" customFormat="true" ht="13.5" hidden="false" customHeight="false" outlineLevel="0" collapsed="false">
      <c r="B14" s="7" t="s">
        <v>11</v>
      </c>
    </row>
    <row r="15" s="7" customFormat="true" ht="6.75" hidden="false" customHeight="true" outlineLevel="0" collapsed="false"/>
    <row r="16" s="7" customFormat="true" ht="13.5" hidden="false" customHeight="false" outlineLevel="0" collapsed="false">
      <c r="B16" s="7" t="s">
        <v>12</v>
      </c>
    </row>
    <row r="17" s="7" customFormat="true" ht="6.75" hidden="false" customHeight="true" outlineLevel="0" collapsed="false"/>
    <row r="18" s="7" customFormat="true" ht="13.5" hidden="false" customHeight="false" outlineLevel="0" collapsed="false">
      <c r="B18" s="7" t="s">
        <v>13</v>
      </c>
    </row>
    <row r="19" s="8" customFormat="true" ht="13.5" hidden="false" customHeight="false" outlineLevel="0" collapsed="false">
      <c r="C19" s="8" t="s">
        <v>14</v>
      </c>
    </row>
    <row r="20" s="8" customFormat="true" ht="13.5" hidden="false" customHeight="false" outlineLevel="0" collapsed="false">
      <c r="C20" s="8" t="s">
        <v>15</v>
      </c>
    </row>
    <row r="21" s="7" customFormat="true" ht="6" hidden="false" customHeight="true" outlineLevel="0" collapsed="false"/>
    <row r="22" s="7" customFormat="true" ht="13.5" hidden="false" customHeight="false" outlineLevel="0" collapsed="false">
      <c r="B22" s="7" t="s">
        <v>16</v>
      </c>
    </row>
    <row r="23" s="7" customFormat="true" ht="13.5" hidden="false" customHeight="false" outlineLevel="0" collapsed="false">
      <c r="B23" s="7" t="s">
        <v>17</v>
      </c>
    </row>
    <row r="24" s="7" customFormat="true" ht="6" hidden="false" customHeight="true" outlineLevel="0" collapsed="false"/>
    <row r="25" s="7" customFormat="true" ht="13.5" hidden="false" customHeight="false" outlineLevel="0" collapsed="false">
      <c r="B25" s="7" t="s">
        <v>18</v>
      </c>
    </row>
    <row r="26" s="7" customFormat="true" ht="6" hidden="false" customHeight="true" outlineLevel="0" collapsed="false"/>
    <row r="27" s="8" customFormat="true" ht="13.5" hidden="false" customHeight="false" outlineLevel="0" collapsed="false">
      <c r="B27" s="8" t="s">
        <v>19</v>
      </c>
    </row>
    <row r="28" s="8" customFormat="true" ht="13.5" hidden="false" customHeight="false" outlineLevel="0" collapsed="false">
      <c r="B28" s="8" t="s">
        <v>20</v>
      </c>
    </row>
    <row r="29" s="8" customFormat="true" ht="13.5" hidden="false" customHeight="false" outlineLevel="0" collapsed="false">
      <c r="B29" s="8" t="s">
        <v>21</v>
      </c>
    </row>
    <row r="30" s="7" customFormat="true" ht="6" hidden="false" customHeight="true" outlineLevel="0" collapsed="false"/>
    <row r="31" s="8" customFormat="true" ht="13.5" hidden="false" customHeight="false" outlineLevel="0" collapsed="false">
      <c r="B31" s="8" t="s">
        <v>22</v>
      </c>
      <c r="AU31" s="9"/>
      <c r="AV31" s="9"/>
      <c r="AW31" s="9"/>
      <c r="AX31" s="9"/>
    </row>
    <row r="32" s="8" customFormat="true" ht="4.5" hidden="false" customHeight="true" outlineLevel="0" collapsed="false"/>
    <row r="34" customFormat="false" ht="13.5" hidden="false" customHeight="false" outlineLevel="0" collapsed="false">
      <c r="A34" s="6" t="s">
        <v>23</v>
      </c>
    </row>
    <row r="35" customFormat="false" ht="13.5" hidden="false" customHeight="false" outlineLevel="0" collapsed="false">
      <c r="A35" s="10" t="s">
        <v>24</v>
      </c>
      <c r="B35" s="10"/>
      <c r="C35" s="10"/>
      <c r="E35" s="11" t="n">
        <v>1</v>
      </c>
      <c r="F35" s="0" t="s">
        <v>25</v>
      </c>
      <c r="H35" s="12" t="s">
        <v>26</v>
      </c>
      <c r="I35" s="0" t="s">
        <v>27</v>
      </c>
    </row>
    <row r="36" customFormat="false" ht="13.5" hidden="false" customHeight="false" outlineLevel="0" collapsed="false">
      <c r="A36" s="10"/>
      <c r="B36" s="10"/>
      <c r="C36" s="10"/>
      <c r="E36" s="12" t="s">
        <v>28</v>
      </c>
      <c r="F36" s="0" t="s">
        <v>29</v>
      </c>
      <c r="H36" s="11" t="n">
        <v>6</v>
      </c>
      <c r="I36" s="0" t="s">
        <v>30</v>
      </c>
      <c r="J36" s="13"/>
    </row>
    <row r="37" customFormat="false" ht="13.5" hidden="false" customHeight="false" outlineLevel="0" collapsed="false">
      <c r="A37" s="10"/>
      <c r="B37" s="10"/>
      <c r="C37" s="10"/>
      <c r="E37" s="12" t="s">
        <v>31</v>
      </c>
      <c r="F37" s="0" t="s">
        <v>32</v>
      </c>
      <c r="H37" s="14" t="n">
        <v>7</v>
      </c>
      <c r="I37" s="0" t="s">
        <v>33</v>
      </c>
      <c r="J37" s="15"/>
    </row>
    <row r="38" customFormat="false" ht="13.5" hidden="false" customHeight="false" outlineLevel="0" collapsed="false">
      <c r="C38" s="15"/>
      <c r="E38" s="12" t="s">
        <v>34</v>
      </c>
      <c r="F38" s="0" t="s">
        <v>35</v>
      </c>
      <c r="H38" s="12" t="s">
        <v>36</v>
      </c>
      <c r="I38" s="15" t="s">
        <v>37</v>
      </c>
      <c r="J38" s="15"/>
    </row>
    <row r="39" customFormat="false" ht="13.5" hidden="false" customHeight="false" outlineLevel="0" collapsed="false">
      <c r="A39" s="16" t="s">
        <v>38</v>
      </c>
      <c r="B39" s="16"/>
      <c r="C39" s="17" t="s">
        <v>39</v>
      </c>
      <c r="D39" s="17"/>
      <c r="E39" s="16"/>
      <c r="F39" s="17" t="s">
        <v>40</v>
      </c>
      <c r="G39" s="17"/>
      <c r="H39" s="16"/>
      <c r="I39" s="17" t="s">
        <v>41</v>
      </c>
      <c r="J39" s="17"/>
      <c r="K39" s="16"/>
      <c r="L39" s="17" t="s">
        <v>42</v>
      </c>
      <c r="M39" s="17"/>
    </row>
    <row r="40" customFormat="false" ht="39" hidden="false" customHeight="true" outlineLevel="0" collapsed="false">
      <c r="A40" s="18" t="n">
        <v>2</v>
      </c>
      <c r="B40" s="19" t="n">
        <v>0.388888888888889</v>
      </c>
      <c r="C40" s="20" t="str">
        <f aca="false">$E$35&amp;$F$35</f>
        <v>1アビーカ</v>
      </c>
      <c r="D40" s="20" t="str">
        <f aca="false">$E$36&amp;$F$36</f>
        <v>2アルカディア</v>
      </c>
      <c r="E40" s="20"/>
      <c r="F40" s="20" t="str">
        <f aca="false">$E$37&amp;$F$37</f>
        <v>3川西JFC</v>
      </c>
      <c r="G40" s="20" t="str">
        <f aca="false">$E$38&amp;$F$38</f>
        <v>4窪田SC</v>
      </c>
      <c r="H40" s="20"/>
      <c r="I40" s="20" t="str">
        <f aca="false">$H$35&amp;$I$35</f>
        <v>5フェニックス</v>
      </c>
      <c r="J40" s="20" t="str">
        <f aca="false">$H$36&amp;$I$36</f>
        <v>6高畠蹴友</v>
      </c>
      <c r="K40" s="20"/>
      <c r="L40" s="20" t="str">
        <f aca="false">$H$37&amp;$I$37</f>
        <v>7南陽FCR</v>
      </c>
      <c r="M40" s="21" t="str">
        <f aca="false">$H$38&amp;$I$38</f>
        <v>8喜多方中央</v>
      </c>
      <c r="O40" s="22"/>
      <c r="P40" s="22"/>
      <c r="R40" s="22"/>
      <c r="S40" s="22"/>
      <c r="T40" s="22"/>
      <c r="U40" s="22"/>
      <c r="V40" s="22"/>
      <c r="W40" s="22"/>
      <c r="X40" s="22"/>
      <c r="Y40" s="22"/>
    </row>
    <row r="41" customFormat="false" ht="39" hidden="false" customHeight="true" outlineLevel="0" collapsed="false">
      <c r="A41" s="18" t="n">
        <v>4</v>
      </c>
      <c r="B41" s="19" t="n">
        <v>0.416666666666667</v>
      </c>
      <c r="C41" s="20" t="str">
        <f aca="false">$E$35&amp;$F$35</f>
        <v>1アビーカ</v>
      </c>
      <c r="D41" s="20" t="str">
        <f aca="false">$E$37&amp;$F$37</f>
        <v>3川西JFC</v>
      </c>
      <c r="E41" s="20"/>
      <c r="F41" s="20" t="str">
        <f aca="false">$E$36&amp;$F$36</f>
        <v>2アルカディア</v>
      </c>
      <c r="G41" s="20" t="str">
        <f aca="false">$E$38&amp;$F$38</f>
        <v>4窪田SC</v>
      </c>
      <c r="H41" s="20"/>
      <c r="I41" s="20" t="str">
        <f aca="false">$H$35&amp;$I$35</f>
        <v>5フェニックス</v>
      </c>
      <c r="J41" s="20" t="str">
        <f aca="false">$H$37&amp;$I$37</f>
        <v>7南陽FCR</v>
      </c>
      <c r="K41" s="20"/>
      <c r="L41" s="20" t="str">
        <f aca="false">$H$36&amp;$I$36</f>
        <v>6高畠蹴友</v>
      </c>
      <c r="M41" s="21" t="str">
        <f aca="false">$H$38&amp;$I$38</f>
        <v>8喜多方中央</v>
      </c>
      <c r="O41" s="22"/>
      <c r="P41" s="22"/>
      <c r="R41" s="22"/>
      <c r="S41" s="22"/>
      <c r="U41" s="22"/>
      <c r="V41" s="22"/>
      <c r="W41" s="22"/>
      <c r="X41" s="22"/>
      <c r="Y41" s="22"/>
    </row>
    <row r="42" customFormat="false" ht="39" hidden="false" customHeight="true" outlineLevel="0" collapsed="false">
      <c r="A42" s="18" t="n">
        <v>6</v>
      </c>
      <c r="B42" s="19" t="n">
        <v>0.444444444444445</v>
      </c>
      <c r="C42" s="20" t="str">
        <f aca="false">$E$35&amp;$F$35</f>
        <v>1アビーカ</v>
      </c>
      <c r="D42" s="20" t="str">
        <f aca="false">$E$38&amp;$F$38</f>
        <v>4窪田SC</v>
      </c>
      <c r="E42" s="20"/>
      <c r="F42" s="20" t="str">
        <f aca="false">$E$36&amp;$F$36</f>
        <v>2アルカディア</v>
      </c>
      <c r="G42" s="20" t="str">
        <f aca="false">$E$37&amp;$F$37</f>
        <v>3川西JFC</v>
      </c>
      <c r="H42" s="20"/>
      <c r="I42" s="20" t="str">
        <f aca="false">$H$35&amp;$I$35</f>
        <v>5フェニックス</v>
      </c>
      <c r="J42" s="21" t="str">
        <f aca="false">$H$38&amp;$I$38</f>
        <v>8喜多方中央</v>
      </c>
      <c r="K42" s="20"/>
      <c r="L42" s="20" t="str">
        <f aca="false">$H$36&amp;$I$36</f>
        <v>6高畠蹴友</v>
      </c>
      <c r="M42" s="20" t="str">
        <f aca="false">$H$37&amp;$I$37</f>
        <v>7南陽FCR</v>
      </c>
      <c r="O42" s="22"/>
      <c r="P42" s="22"/>
      <c r="Q42" s="22"/>
      <c r="R42" s="22"/>
      <c r="S42" s="22"/>
      <c r="T42" s="22"/>
      <c r="U42" s="22"/>
      <c r="V42" s="22"/>
      <c r="X42" s="22"/>
      <c r="Y42" s="22"/>
    </row>
    <row r="43" customFormat="false" ht="39" hidden="false" customHeight="true" outlineLevel="0" collapsed="false">
      <c r="A43" s="18" t="n">
        <v>8</v>
      </c>
      <c r="B43" s="19" t="n">
        <v>0.472222222222222</v>
      </c>
      <c r="C43" s="23" t="str">
        <f aca="false">$E$37&amp;$F$37</f>
        <v>3川西JFC</v>
      </c>
      <c r="D43" s="20" t="str">
        <f aca="false">$H$35&amp;$I$35</f>
        <v>5フェニックス</v>
      </c>
      <c r="E43" s="20"/>
      <c r="F43" s="20" t="str">
        <f aca="false">$E$38&amp;$F$38</f>
        <v>4窪田SC</v>
      </c>
      <c r="G43" s="20" t="str">
        <f aca="false">$H$36&amp;$I$36</f>
        <v>6高畠蹴友</v>
      </c>
      <c r="H43" s="20"/>
      <c r="I43" s="20" t="str">
        <f aca="false">$E$35&amp;$F$35</f>
        <v>1アビーカ</v>
      </c>
      <c r="J43" s="20" t="str">
        <f aca="false">$H$37&amp;$I$37</f>
        <v>7南陽FCR</v>
      </c>
      <c r="K43" s="20"/>
      <c r="L43" s="20" t="str">
        <f aca="false">$E$36&amp;$F$36</f>
        <v>2アルカディア</v>
      </c>
      <c r="M43" s="21" t="str">
        <f aca="false">$H$38&amp;$I$38</f>
        <v>8喜多方中央</v>
      </c>
      <c r="O43" s="22"/>
      <c r="P43" s="22"/>
      <c r="Q43" s="22"/>
      <c r="R43" s="22"/>
      <c r="S43" s="22"/>
      <c r="T43" s="22"/>
      <c r="U43" s="22"/>
      <c r="V43" s="22"/>
      <c r="W43" s="22"/>
      <c r="X43" s="22"/>
      <c r="Y43" s="22"/>
    </row>
    <row r="44" customFormat="false" ht="39" hidden="false" customHeight="true" outlineLevel="0" collapsed="false">
      <c r="A44" s="18" t="n">
        <v>10</v>
      </c>
      <c r="B44" s="19" t="n">
        <v>0.527777777777778</v>
      </c>
      <c r="C44" s="23" t="str">
        <f aca="false">$E$37&amp;$F$37</f>
        <v>3川西JFC</v>
      </c>
      <c r="D44" s="20" t="str">
        <f aca="false">$H$36&amp;$I$36</f>
        <v>6高畠蹴友</v>
      </c>
      <c r="E44" s="20"/>
      <c r="F44" s="20" t="str">
        <f aca="false">$E$38&amp;$F$38</f>
        <v>4窪田SC</v>
      </c>
      <c r="G44" s="20" t="str">
        <f aca="false">$H$35&amp;$I$35</f>
        <v>5フェニックス</v>
      </c>
      <c r="H44" s="20"/>
      <c r="I44" s="20" t="str">
        <f aca="false">$E$35&amp;$F$35</f>
        <v>1アビーカ</v>
      </c>
      <c r="J44" s="21" t="str">
        <f aca="false">$H$38&amp;$I$38</f>
        <v>8喜多方中央</v>
      </c>
      <c r="K44" s="20"/>
      <c r="L44" s="20" t="str">
        <f aca="false">$E$36&amp;$F$36</f>
        <v>2アルカディア</v>
      </c>
      <c r="M44" s="20" t="str">
        <f aca="false">$H$37&amp;$I$37</f>
        <v>7南陽FCR</v>
      </c>
      <c r="O44" s="22"/>
      <c r="P44" s="22"/>
      <c r="R44" s="22"/>
      <c r="S44" s="22"/>
      <c r="T44" s="22"/>
      <c r="U44" s="22"/>
      <c r="V44" s="22"/>
      <c r="W44" s="22"/>
      <c r="X44" s="22"/>
      <c r="Y44" s="22"/>
    </row>
    <row r="45" customFormat="false" ht="39" hidden="false" customHeight="true" outlineLevel="0" collapsed="false">
      <c r="A45" s="18" t="n">
        <v>12</v>
      </c>
      <c r="B45" s="19" t="n">
        <v>0.555555555555556</v>
      </c>
      <c r="C45" s="20" t="str">
        <f aca="false">$E$35&amp;$F$35</f>
        <v>1アビーカ</v>
      </c>
      <c r="D45" s="20" t="str">
        <f aca="false">$H$35&amp;$I$35</f>
        <v>5フェニックス</v>
      </c>
      <c r="E45" s="20"/>
      <c r="F45" s="20" t="str">
        <f aca="false">$E$36&amp;$F$36</f>
        <v>2アルカディア</v>
      </c>
      <c r="G45" s="20" t="str">
        <f aca="false">$H$36&amp;$I$36</f>
        <v>6高畠蹴友</v>
      </c>
      <c r="H45" s="20"/>
      <c r="I45" s="20" t="str">
        <f aca="false">$E$37&amp;$F$37</f>
        <v>3川西JFC</v>
      </c>
      <c r="J45" s="20" t="str">
        <f aca="false">$H$37&amp;$I$37</f>
        <v>7南陽FCR</v>
      </c>
      <c r="K45" s="20"/>
      <c r="L45" s="20" t="str">
        <f aca="false">$E$38&amp;$F$38</f>
        <v>4窪田SC</v>
      </c>
      <c r="M45" s="21" t="str">
        <f aca="false">$H$38&amp;$I$38</f>
        <v>8喜多方中央</v>
      </c>
      <c r="O45" s="22"/>
      <c r="P45" s="22"/>
      <c r="R45" s="22"/>
      <c r="S45" s="22"/>
      <c r="U45" s="22"/>
      <c r="V45" s="22"/>
      <c r="W45" s="22"/>
      <c r="X45" s="22"/>
      <c r="Y45" s="22"/>
    </row>
    <row r="46" customFormat="false" ht="39" hidden="false" customHeight="true" outlineLevel="0" collapsed="false">
      <c r="A46" s="18" t="n">
        <v>14</v>
      </c>
      <c r="B46" s="19" t="n">
        <v>0.583333333333333</v>
      </c>
      <c r="C46" s="20" t="str">
        <f aca="false">$E$35&amp;$F$35</f>
        <v>1アビーカ</v>
      </c>
      <c r="D46" s="20" t="str">
        <f aca="false">$H$36&amp;$I$36</f>
        <v>6高畠蹴友</v>
      </c>
      <c r="E46" s="20"/>
      <c r="F46" s="20" t="str">
        <f aca="false">$E$36&amp;$F$36</f>
        <v>2アルカディア</v>
      </c>
      <c r="G46" s="20" t="str">
        <f aca="false">$H$35&amp;$I$35</f>
        <v>5フェニックス</v>
      </c>
      <c r="H46" s="20"/>
      <c r="I46" s="20" t="str">
        <f aca="false">$E$37&amp;$F$37</f>
        <v>3川西JFC</v>
      </c>
      <c r="J46" s="21" t="str">
        <f aca="false">$H$38&amp;$I$38</f>
        <v>8喜多方中央</v>
      </c>
      <c r="K46" s="20"/>
      <c r="L46" s="20" t="str">
        <f aca="false">$E$38&amp;$F$38</f>
        <v>4窪田SC</v>
      </c>
      <c r="M46" s="20" t="str">
        <f aca="false">$H$37&amp;$I$37</f>
        <v>7南陽FCR</v>
      </c>
      <c r="O46" s="22"/>
      <c r="P46" s="22"/>
      <c r="Q46" s="22"/>
      <c r="R46" s="22"/>
      <c r="S46" s="22"/>
      <c r="T46" s="22"/>
      <c r="U46" s="22"/>
      <c r="V46" s="22"/>
      <c r="X46" s="22"/>
      <c r="Y46" s="22"/>
    </row>
    <row r="47" customFormat="false" ht="13.5" hidden="false" customHeight="false" outlineLevel="0" collapsed="false">
      <c r="A47" s="11"/>
    </row>
    <row r="48" customFormat="false" ht="13.5" hidden="false" customHeight="false" outlineLevel="0" collapsed="false">
      <c r="A48" s="24" t="s">
        <v>43</v>
      </c>
      <c r="B48" s="24"/>
      <c r="C48" s="24"/>
      <c r="E48" s="11" t="n">
        <v>1</v>
      </c>
      <c r="F48" s="0" t="s">
        <v>44</v>
      </c>
      <c r="H48" s="12" t="s">
        <v>26</v>
      </c>
      <c r="I48" s="0" t="s">
        <v>45</v>
      </c>
    </row>
    <row r="49" customFormat="false" ht="13.5" hidden="false" customHeight="false" outlineLevel="0" collapsed="false">
      <c r="A49" s="24"/>
      <c r="B49" s="24"/>
      <c r="C49" s="24"/>
      <c r="E49" s="25" t="s">
        <v>28</v>
      </c>
      <c r="F49" s="26" t="s">
        <v>46</v>
      </c>
      <c r="H49" s="11" t="n">
        <v>6</v>
      </c>
      <c r="I49" s="0" t="s">
        <v>47</v>
      </c>
      <c r="J49" s="13"/>
    </row>
    <row r="50" customFormat="false" ht="13.5" hidden="false" customHeight="false" outlineLevel="0" collapsed="false">
      <c r="A50" s="24"/>
      <c r="B50" s="24"/>
      <c r="C50" s="24"/>
      <c r="E50" s="12" t="s">
        <v>31</v>
      </c>
      <c r="F50" s="0" t="s">
        <v>48</v>
      </c>
      <c r="H50" s="14" t="n">
        <v>7</v>
      </c>
      <c r="I50" s="13" t="s">
        <v>49</v>
      </c>
      <c r="J50" s="15"/>
    </row>
    <row r="51" customFormat="false" ht="13.5" hidden="false" customHeight="false" outlineLevel="0" collapsed="false">
      <c r="C51" s="15"/>
      <c r="E51" s="12" t="s">
        <v>34</v>
      </c>
      <c r="F51" s="0" t="s">
        <v>50</v>
      </c>
      <c r="H51" s="12" t="s">
        <v>36</v>
      </c>
      <c r="I51" s="15" t="s">
        <v>51</v>
      </c>
      <c r="J51" s="15"/>
    </row>
    <row r="53" customFormat="false" ht="13.5" hidden="false" customHeight="false" outlineLevel="0" collapsed="false">
      <c r="A53" s="16" t="s">
        <v>38</v>
      </c>
      <c r="B53" s="16"/>
      <c r="C53" s="17" t="s">
        <v>39</v>
      </c>
      <c r="D53" s="17"/>
      <c r="E53" s="16"/>
      <c r="F53" s="17" t="s">
        <v>40</v>
      </c>
      <c r="G53" s="17"/>
      <c r="H53" s="16"/>
      <c r="I53" s="17" t="s">
        <v>41</v>
      </c>
      <c r="J53" s="17"/>
      <c r="K53" s="16"/>
      <c r="L53" s="17" t="s">
        <v>42</v>
      </c>
      <c r="M53" s="17"/>
    </row>
    <row r="54" customFormat="false" ht="39" hidden="false" customHeight="true" outlineLevel="0" collapsed="false">
      <c r="A54" s="18" t="n">
        <v>1</v>
      </c>
      <c r="B54" s="19" t="n">
        <v>0.375</v>
      </c>
      <c r="C54" s="20" t="str">
        <f aca="false">$E$48&amp;$F$48</f>
        <v>1東部SSS</v>
      </c>
      <c r="D54" s="20" t="str">
        <f aca="false">$E$49&amp;$F$49</f>
        <v>2アステラーソ</v>
      </c>
      <c r="E54" s="20"/>
      <c r="F54" s="20" t="str">
        <f aca="false">$E$50&amp;$F$50</f>
        <v>3南陽FCW</v>
      </c>
      <c r="G54" s="20" t="str">
        <f aca="false">$E$51&amp;$F$51</f>
        <v>4HIRO'S</v>
      </c>
      <c r="H54" s="20"/>
      <c r="I54" s="20" t="str">
        <f aca="false">$H$48&amp;$I$48</f>
        <v>5北部FC</v>
      </c>
      <c r="J54" s="20" t="str">
        <f aca="false">$H$49&amp;$I$49</f>
        <v>6南陽FCM</v>
      </c>
      <c r="K54" s="20"/>
      <c r="L54" s="20" t="str">
        <f aca="false">$H$50&amp;$I$50</f>
        <v>7FCグラッソ</v>
      </c>
      <c r="M54" s="21" t="str">
        <f aca="false">$H$51&amp;$I$51</f>
        <v>8城北FC</v>
      </c>
      <c r="O54" s="11"/>
      <c r="P54" s="27"/>
    </row>
    <row r="55" customFormat="false" ht="39" hidden="false" customHeight="true" outlineLevel="0" collapsed="false">
      <c r="A55" s="18" t="n">
        <v>3</v>
      </c>
      <c r="B55" s="19" t="n">
        <v>0.402777777777778</v>
      </c>
      <c r="C55" s="20" t="str">
        <f aca="false">$E$48&amp;$F$48</f>
        <v>1東部SSS</v>
      </c>
      <c r="D55" s="20" t="str">
        <f aca="false">$E$50&amp;$F$50</f>
        <v>3南陽FCW</v>
      </c>
      <c r="E55" s="20"/>
      <c r="F55" s="20" t="str">
        <f aca="false">$E$49&amp;$F$49</f>
        <v>2アステラーソ</v>
      </c>
      <c r="G55" s="20" t="str">
        <f aca="false">$E$51&amp;$F$51</f>
        <v>4HIRO'S</v>
      </c>
      <c r="H55" s="20"/>
      <c r="I55" s="20" t="str">
        <f aca="false">$H$48&amp;$I$48</f>
        <v>5北部FC</v>
      </c>
      <c r="J55" s="20" t="str">
        <f aca="false">$H$50&amp;$I$50</f>
        <v>7FCグラッソ</v>
      </c>
      <c r="K55" s="20"/>
      <c r="L55" s="20" t="str">
        <f aca="false">$H$49&amp;$I$49</f>
        <v>6南陽FCM</v>
      </c>
      <c r="M55" s="21" t="str">
        <f aca="false">$H$51&amp;$I$51</f>
        <v>8城北FC</v>
      </c>
    </row>
    <row r="56" customFormat="false" ht="39" hidden="false" customHeight="true" outlineLevel="0" collapsed="false">
      <c r="A56" s="18" t="n">
        <v>5</v>
      </c>
      <c r="B56" s="19" t="n">
        <v>0.430555555555556</v>
      </c>
      <c r="C56" s="20" t="str">
        <f aca="false">$E$48&amp;$F$48</f>
        <v>1東部SSS</v>
      </c>
      <c r="D56" s="20" t="str">
        <f aca="false">$E$51&amp;$F$51</f>
        <v>4HIRO'S</v>
      </c>
      <c r="E56" s="20"/>
      <c r="F56" s="20" t="str">
        <f aca="false">$E$49&amp;$F$49</f>
        <v>2アステラーソ</v>
      </c>
      <c r="G56" s="20" t="str">
        <f aca="false">$E$50&amp;$F$50</f>
        <v>3南陽FCW</v>
      </c>
      <c r="H56" s="20"/>
      <c r="I56" s="20" t="str">
        <f aca="false">$H$48&amp;$I$48</f>
        <v>5北部FC</v>
      </c>
      <c r="J56" s="21" t="str">
        <f aca="false">$H$51&amp;$I$51</f>
        <v>8城北FC</v>
      </c>
      <c r="K56" s="20"/>
      <c r="L56" s="20" t="str">
        <f aca="false">$H$49&amp;$I$49</f>
        <v>6南陽FCM</v>
      </c>
      <c r="M56" s="20" t="str">
        <f aca="false">$H$50&amp;$I$50</f>
        <v>7FCグラッソ</v>
      </c>
    </row>
    <row r="57" customFormat="false" ht="39" hidden="false" customHeight="true" outlineLevel="0" collapsed="false">
      <c r="A57" s="18" t="n">
        <v>7</v>
      </c>
      <c r="B57" s="19" t="n">
        <v>0.458333333333333</v>
      </c>
      <c r="C57" s="20" t="str">
        <f aca="false">$E$50&amp;$F$50</f>
        <v>3南陽FCW</v>
      </c>
      <c r="D57" s="20" t="str">
        <f aca="false">$H$48&amp;$I$48</f>
        <v>5北部FC</v>
      </c>
      <c r="E57" s="20"/>
      <c r="F57" s="20" t="str">
        <f aca="false">$E$51&amp;$F$51</f>
        <v>4HIRO'S</v>
      </c>
      <c r="G57" s="20" t="str">
        <f aca="false">$H$49&amp;$I$49</f>
        <v>6南陽FCM</v>
      </c>
      <c r="H57" s="20"/>
      <c r="I57" s="20" t="str">
        <f aca="false">$E$48&amp;$F$48</f>
        <v>1東部SSS</v>
      </c>
      <c r="J57" s="20" t="str">
        <f aca="false">$H$50&amp;$I$50</f>
        <v>7FCグラッソ</v>
      </c>
      <c r="K57" s="20"/>
      <c r="L57" s="20" t="str">
        <f aca="false">$E$49&amp;$F$49</f>
        <v>2アステラーソ</v>
      </c>
      <c r="M57" s="21" t="str">
        <f aca="false">$H$51&amp;$I$51</f>
        <v>8城北FC</v>
      </c>
    </row>
    <row r="58" customFormat="false" ht="39" hidden="false" customHeight="true" outlineLevel="0" collapsed="false">
      <c r="A58" s="18" t="n">
        <v>9</v>
      </c>
      <c r="B58" s="19" t="n">
        <v>0.513888888888889</v>
      </c>
      <c r="C58" s="20" t="str">
        <f aca="false">$E$50&amp;$F$50</f>
        <v>3南陽FCW</v>
      </c>
      <c r="D58" s="20" t="str">
        <f aca="false">$H$49&amp;$I$49</f>
        <v>6南陽FCM</v>
      </c>
      <c r="E58" s="20"/>
      <c r="F58" s="20" t="str">
        <f aca="false">$E$51&amp;$F$51</f>
        <v>4HIRO'S</v>
      </c>
      <c r="G58" s="20" t="str">
        <f aca="false">$H$48&amp;$I$48</f>
        <v>5北部FC</v>
      </c>
      <c r="H58" s="20"/>
      <c r="I58" s="20" t="str">
        <f aca="false">$E$48&amp;$F$48</f>
        <v>1東部SSS</v>
      </c>
      <c r="J58" s="21" t="str">
        <f aca="false">$H$51&amp;$I$51</f>
        <v>8城北FC</v>
      </c>
      <c r="K58" s="20"/>
      <c r="L58" s="20" t="str">
        <f aca="false">$E$49&amp;$F$49</f>
        <v>2アステラーソ</v>
      </c>
      <c r="M58" s="20" t="str">
        <f aca="false">$H$50&amp;$I$50</f>
        <v>7FCグラッソ</v>
      </c>
    </row>
    <row r="59" customFormat="false" ht="39" hidden="false" customHeight="true" outlineLevel="0" collapsed="false">
      <c r="A59" s="18" t="n">
        <v>11</v>
      </c>
      <c r="B59" s="19" t="n">
        <v>0.541666666666667</v>
      </c>
      <c r="C59" s="20" t="str">
        <f aca="false">$E$48&amp;$F$48</f>
        <v>1東部SSS</v>
      </c>
      <c r="D59" s="20" t="str">
        <f aca="false">$H$48&amp;$I$48</f>
        <v>5北部FC</v>
      </c>
      <c r="E59" s="20"/>
      <c r="F59" s="20" t="str">
        <f aca="false">$E$49&amp;$F$49</f>
        <v>2アステラーソ</v>
      </c>
      <c r="G59" s="20" t="str">
        <f aca="false">$H$49&amp;$I$49</f>
        <v>6南陽FCM</v>
      </c>
      <c r="H59" s="20"/>
      <c r="I59" s="20" t="str">
        <f aca="false">$E$50&amp;$F$50</f>
        <v>3南陽FCW</v>
      </c>
      <c r="J59" s="20" t="str">
        <f aca="false">$H$50&amp;$I$50</f>
        <v>7FCグラッソ</v>
      </c>
      <c r="K59" s="20"/>
      <c r="L59" s="20" t="str">
        <f aca="false">$E$51&amp;$F$51</f>
        <v>4HIRO'S</v>
      </c>
      <c r="M59" s="21" t="str">
        <f aca="false">$H$51&amp;$I$51</f>
        <v>8城北FC</v>
      </c>
    </row>
    <row r="60" customFormat="false" ht="39" hidden="false" customHeight="true" outlineLevel="0" collapsed="false">
      <c r="A60" s="18" t="n">
        <v>13</v>
      </c>
      <c r="B60" s="19" t="n">
        <v>0.569444444444444</v>
      </c>
      <c r="C60" s="20" t="str">
        <f aca="false">$E$48&amp;$F$48</f>
        <v>1東部SSS</v>
      </c>
      <c r="D60" s="20" t="str">
        <f aca="false">$H$49&amp;$I$49</f>
        <v>6南陽FCM</v>
      </c>
      <c r="E60" s="20"/>
      <c r="F60" s="20" t="str">
        <f aca="false">$E$49&amp;$F$49</f>
        <v>2アステラーソ</v>
      </c>
      <c r="G60" s="20" t="str">
        <f aca="false">$H$48&amp;$I$48</f>
        <v>5北部FC</v>
      </c>
      <c r="H60" s="20"/>
      <c r="I60" s="20" t="str">
        <f aca="false">$E$50&amp;$F$50</f>
        <v>3南陽FCW</v>
      </c>
      <c r="J60" s="21" t="str">
        <f aca="false">$H$51&amp;$I$51</f>
        <v>8城北FC</v>
      </c>
      <c r="K60" s="20"/>
      <c r="L60" s="20" t="str">
        <f aca="false">$E$51&amp;$F$51</f>
        <v>4HIRO'S</v>
      </c>
      <c r="M60" s="20" t="str">
        <f aca="false">$H$50&amp;$I$50</f>
        <v>7FCグラッソ</v>
      </c>
    </row>
    <row r="63" customFormat="false" ht="13.5" hidden="false" customHeight="false" outlineLevel="0" collapsed="false">
      <c r="A63" s="16" t="s">
        <v>38</v>
      </c>
      <c r="B63" s="16"/>
      <c r="C63" s="17" t="s">
        <v>39</v>
      </c>
      <c r="D63" s="17"/>
      <c r="E63" s="16"/>
      <c r="F63" s="17" t="s">
        <v>40</v>
      </c>
      <c r="G63" s="17"/>
      <c r="H63" s="16"/>
      <c r="I63" s="17" t="s">
        <v>41</v>
      </c>
      <c r="J63" s="17"/>
      <c r="K63" s="16"/>
      <c r="L63" s="17" t="s">
        <v>42</v>
      </c>
      <c r="M63" s="17"/>
    </row>
    <row r="64" customFormat="false" ht="39" hidden="false" customHeight="true" outlineLevel="0" collapsed="false">
      <c r="A64" s="16" t="s">
        <v>52</v>
      </c>
      <c r="B64" s="28" t="n">
        <v>0.611111111111111</v>
      </c>
      <c r="C64" s="29" t="s">
        <v>53</v>
      </c>
      <c r="D64" s="29" t="s">
        <v>54</v>
      </c>
      <c r="E64" s="30"/>
      <c r="F64" s="29" t="s">
        <v>55</v>
      </c>
      <c r="G64" s="29" t="s">
        <v>56</v>
      </c>
      <c r="H64" s="30"/>
      <c r="I64" s="29" t="s">
        <v>57</v>
      </c>
      <c r="J64" s="29" t="s">
        <v>58</v>
      </c>
      <c r="K64" s="30"/>
      <c r="L64" s="29" t="s">
        <v>59</v>
      </c>
      <c r="M64" s="29" t="s">
        <v>60</v>
      </c>
    </row>
    <row r="65" customFormat="false" ht="39" hidden="false" customHeight="true" outlineLevel="0" collapsed="false">
      <c r="A65" s="16" t="s">
        <v>61</v>
      </c>
      <c r="B65" s="28" t="n">
        <v>0.625</v>
      </c>
      <c r="C65" s="29" t="s">
        <v>62</v>
      </c>
      <c r="D65" s="29" t="s">
        <v>63</v>
      </c>
      <c r="E65" s="30"/>
      <c r="F65" s="29" t="s">
        <v>64</v>
      </c>
      <c r="G65" s="29" t="s">
        <v>65</v>
      </c>
      <c r="H65" s="30"/>
      <c r="I65" s="29" t="s">
        <v>66</v>
      </c>
      <c r="J65" s="29" t="s">
        <v>67</v>
      </c>
      <c r="K65" s="30"/>
      <c r="L65" s="29" t="s">
        <v>68</v>
      </c>
      <c r="M65" s="29" t="s">
        <v>69</v>
      </c>
    </row>
    <row r="66" customFormat="false" ht="39" hidden="false" customHeight="true" outlineLevel="0" collapsed="false">
      <c r="A66" s="31" t="s">
        <v>70</v>
      </c>
      <c r="B66" s="28" t="n">
        <v>0.645833333333333</v>
      </c>
      <c r="C66" s="32"/>
      <c r="D66" s="32"/>
      <c r="E66" s="32"/>
      <c r="F66" s="32"/>
      <c r="G66" s="32"/>
      <c r="H66" s="32"/>
      <c r="I66" s="32"/>
      <c r="J66" s="32"/>
      <c r="K66" s="32"/>
      <c r="L66" s="32"/>
      <c r="M66" s="33"/>
    </row>
    <row r="76" customFormat="false" ht="13.5" hidden="false" customHeight="false" outlineLevel="0" collapsed="false">
      <c r="B76" s="27"/>
    </row>
    <row r="77" customFormat="false" ht="13.5" hidden="false" customHeight="false" outlineLevel="0" collapsed="false">
      <c r="B77" s="27"/>
    </row>
    <row r="82" customFormat="false" ht="13.5" hidden="false" customHeight="false" outlineLevel="0" collapsed="false">
      <c r="B82" s="27"/>
    </row>
    <row r="83" customFormat="false" ht="13.5" hidden="false" customHeight="false" outlineLevel="0" collapsed="false">
      <c r="B83" s="27"/>
    </row>
    <row r="84" customFormat="false" ht="13.5" hidden="false" customHeight="false" outlineLevel="0" collapsed="false">
      <c r="B84" s="27"/>
    </row>
    <row r="85" customFormat="false" ht="13.5" hidden="false" customHeight="false" outlineLevel="0" collapsed="false">
      <c r="B85" s="27"/>
    </row>
  </sheetData>
  <mergeCells count="15">
    <mergeCell ref="AU31:AX31"/>
    <mergeCell ref="A35:C37"/>
    <mergeCell ref="C39:D39"/>
    <mergeCell ref="F39:G39"/>
    <mergeCell ref="I39:J39"/>
    <mergeCell ref="L39:M39"/>
    <mergeCell ref="A48:C50"/>
    <mergeCell ref="C53:D53"/>
    <mergeCell ref="F53:G53"/>
    <mergeCell ref="I53:J53"/>
    <mergeCell ref="L53:M53"/>
    <mergeCell ref="C63:D63"/>
    <mergeCell ref="F63:G63"/>
    <mergeCell ref="I63:J63"/>
    <mergeCell ref="L63:M63"/>
  </mergeCells>
  <printOptions headings="false" gridLines="false" gridLinesSet="true" horizontalCentered="false" verticalCentered="false"/>
  <pageMargins left="0.25" right="0.25" top="0.75" bottom="0.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colBreaks count="1" manualBreakCount="1">
    <brk id="16"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G66"/>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2" activeCellId="0" sqref="A2"/>
    </sheetView>
  </sheetViews>
  <sheetFormatPr defaultColWidth="3.12890625" defaultRowHeight="13.5" zeroHeight="false" outlineLevelRow="0" outlineLevelCol="0"/>
  <cols>
    <col collapsed="false" customWidth="false" hidden="false" outlineLevel="0" max="58" min="1" style="7" width="3.13"/>
    <col collapsed="false" customWidth="true" hidden="false" outlineLevel="0" max="59" min="59" style="7" width="30.63"/>
    <col collapsed="false" customWidth="false" hidden="false" outlineLevel="0" max="16384" min="60" style="7" width="3.13"/>
  </cols>
  <sheetData>
    <row r="1" customFormat="false" ht="13.5" hidden="false" customHeight="false" outlineLevel="0" collapsed="false">
      <c r="AL1" s="34"/>
    </row>
    <row r="2" customFormat="false" ht="13.5" hidden="false" customHeight="false" outlineLevel="0" collapsed="false">
      <c r="A2" s="6" t="s">
        <v>71</v>
      </c>
      <c r="AL2" s="34"/>
    </row>
    <row r="3" customFormat="false" ht="17.25" hidden="false" customHeight="false" outlineLevel="0" collapsed="false">
      <c r="A3" s="35" t="s">
        <v>72</v>
      </c>
      <c r="B3" s="35"/>
      <c r="C3" s="35"/>
      <c r="D3" s="35"/>
      <c r="E3" s="36" t="str">
        <f aca="false">A4</f>
        <v>アビーカ米沢</v>
      </c>
      <c r="F3" s="36"/>
      <c r="G3" s="36"/>
      <c r="H3" s="36"/>
      <c r="I3" s="37" t="str">
        <f aca="false">A6</f>
        <v>アルカディア</v>
      </c>
      <c r="J3" s="37"/>
      <c r="K3" s="37"/>
      <c r="L3" s="37"/>
      <c r="M3" s="37" t="s">
        <v>32</v>
      </c>
      <c r="N3" s="37"/>
      <c r="O3" s="37"/>
      <c r="P3" s="37"/>
      <c r="Q3" s="37" t="str">
        <f aca="false">A10</f>
        <v>窪田SC</v>
      </c>
      <c r="R3" s="37" t="s">
        <v>73</v>
      </c>
      <c r="S3" s="37" t="s">
        <v>73</v>
      </c>
      <c r="T3" s="37" t="s">
        <v>73</v>
      </c>
      <c r="U3" s="35" t="str">
        <f aca="false">A12</f>
        <v>フェニックス</v>
      </c>
      <c r="V3" s="35"/>
      <c r="W3" s="35"/>
      <c r="X3" s="35"/>
      <c r="Y3" s="35" t="str">
        <f aca="false">A14</f>
        <v>高畠蹴友</v>
      </c>
      <c r="Z3" s="35"/>
      <c r="AA3" s="35"/>
      <c r="AB3" s="35"/>
      <c r="AC3" s="35" t="str">
        <f aca="false">A16</f>
        <v>南陽FCR</v>
      </c>
      <c r="AD3" s="35"/>
      <c r="AE3" s="35"/>
      <c r="AF3" s="35"/>
      <c r="AG3" s="35" t="str">
        <f aca="false">A18</f>
        <v>喜多方中央</v>
      </c>
      <c r="AH3" s="35"/>
      <c r="AI3" s="35"/>
      <c r="AJ3" s="35"/>
      <c r="AK3" s="35" t="s">
        <v>74</v>
      </c>
      <c r="AL3" s="35"/>
      <c r="AM3" s="38" t="s">
        <v>75</v>
      </c>
      <c r="AN3" s="38"/>
      <c r="AO3" s="38" t="s">
        <v>76</v>
      </c>
      <c r="AP3" s="38"/>
      <c r="AQ3" s="39" t="s">
        <v>77</v>
      </c>
      <c r="AR3" s="39"/>
      <c r="AS3" s="35" t="s">
        <v>78</v>
      </c>
      <c r="AT3" s="35"/>
      <c r="AU3" s="35" t="s">
        <v>79</v>
      </c>
      <c r="AV3" s="35"/>
      <c r="AW3" s="35" t="s">
        <v>80</v>
      </c>
      <c r="AX3" s="35"/>
      <c r="AY3" s="39" t="s">
        <v>81</v>
      </c>
      <c r="AZ3" s="39"/>
    </row>
    <row r="4" customFormat="false" ht="36.75" hidden="false" customHeight="true" outlineLevel="0" collapsed="false">
      <c r="A4" s="35" t="s">
        <v>82</v>
      </c>
      <c r="B4" s="35" t="s">
        <v>82</v>
      </c>
      <c r="C4" s="35" t="s">
        <v>82</v>
      </c>
      <c r="D4" s="35" t="s">
        <v>82</v>
      </c>
      <c r="E4" s="35"/>
      <c r="F4" s="35"/>
      <c r="G4" s="35"/>
      <c r="H4" s="35"/>
      <c r="I4" s="40" t="str">
        <f aca="false">IF(I5="","",IF(I5=K5,"△",IF(I5&gt;K5,"○","×")))</f>
        <v>△</v>
      </c>
      <c r="J4" s="40"/>
      <c r="K4" s="40"/>
      <c r="L4" s="40"/>
      <c r="M4" s="40" t="str">
        <f aca="false">IF(M5="","",IF(M5=O5,"△",IF(M5&gt;O5,"○","×")))</f>
        <v>×</v>
      </c>
      <c r="N4" s="40"/>
      <c r="O4" s="40"/>
      <c r="P4" s="40"/>
      <c r="Q4" s="40" t="str">
        <f aca="false">IF(Q5="","",IF(Q5=S5,"△",IF(Q5&gt;S5,"○","×")))</f>
        <v>○</v>
      </c>
      <c r="R4" s="40"/>
      <c r="S4" s="40"/>
      <c r="T4" s="40"/>
      <c r="U4" s="40" t="str">
        <f aca="false">IF(U5="","",IF(U5=W5,"△",IF(U5&gt;W5,"○","×")))</f>
        <v>○</v>
      </c>
      <c r="V4" s="40"/>
      <c r="W4" s="40"/>
      <c r="X4" s="40"/>
      <c r="Y4" s="40" t="str">
        <f aca="false">IF(Y5="","",IF(Y5=AA5,"△",IF(Y5&gt;AA5,"○","×")))</f>
        <v>○</v>
      </c>
      <c r="Z4" s="40"/>
      <c r="AA4" s="40"/>
      <c r="AB4" s="40"/>
      <c r="AC4" s="40" t="str">
        <f aca="false">IF(AC5="","",IF(AC5=AE5,"△",IF(AC5&gt;AE5,"○","×")))</f>
        <v>△</v>
      </c>
      <c r="AD4" s="40"/>
      <c r="AE4" s="40"/>
      <c r="AF4" s="40"/>
      <c r="AG4" s="40" t="str">
        <f aca="false">IF(AG5="","",IF(AG5=AI5,"△",IF(AG5&gt;AI5,"○","×")))</f>
        <v>△</v>
      </c>
      <c r="AH4" s="40"/>
      <c r="AI4" s="40"/>
      <c r="AJ4" s="40"/>
      <c r="AK4" s="41" t="n">
        <f aca="false">IF(BF4=0,"", COUNTIF(E4:AJ4,"○"))</f>
        <v>3</v>
      </c>
      <c r="AL4" s="41"/>
      <c r="AM4" s="36" t="n">
        <f aca="false">IF(BF4=0,"", COUNTIF(E4:AJ4,"×"))</f>
        <v>1</v>
      </c>
      <c r="AN4" s="36"/>
      <c r="AO4" s="36" t="n">
        <f aca="false">IF(BF4=0,"", COUNTIF(E4:AJ4,"△"))</f>
        <v>3</v>
      </c>
      <c r="AP4" s="36"/>
      <c r="AQ4" s="41" t="n">
        <f aca="false">IF(BF4=0,"", AK4*3+AO4)</f>
        <v>12</v>
      </c>
      <c r="AR4" s="41"/>
      <c r="AS4" s="36" t="n">
        <f aca="false">IF(BF4=0,"",SUM(E5,I5,M5,Q5,U5,Y5,AC5,AG5))</f>
        <v>10</v>
      </c>
      <c r="AT4" s="36"/>
      <c r="AU4" s="36" t="n">
        <f aca="false">IF(BF4=0,"",SUM(G5,K5,O5,S5,W5,AA5,AE5,AI5))</f>
        <v>3</v>
      </c>
      <c r="AV4" s="36"/>
      <c r="AW4" s="36" t="n">
        <f aca="false">IF(BF4=0,"",SUM(AS4,-AU4))</f>
        <v>7</v>
      </c>
      <c r="AX4" s="36"/>
      <c r="AY4" s="41" t="n">
        <f aca="false">IF(BF4=0,"",_xlfn.RANK.EQ(BG4,BG4:BG19))</f>
        <v>2</v>
      </c>
      <c r="AZ4" s="41"/>
      <c r="BF4" s="42" t="n">
        <f aca="false">COUNTA(I5:AJ5,M7:AJ7,Q9:AJ9,U11:AJ11,Y13:AJ13,AC15:AJ15,AG17:AJ17)</f>
        <v>56</v>
      </c>
      <c r="BG4" s="43" t="n">
        <f aca="false">IF(BF4=0,"",10000000000+(AQ4*100000000)+(100000+(AW4*1000))+(AS4))</f>
        <v>11200107010</v>
      </c>
    </row>
    <row r="5" customFormat="false" ht="24" hidden="false" customHeight="true" outlineLevel="0" collapsed="false">
      <c r="A5" s="35" t="s">
        <v>29</v>
      </c>
      <c r="B5" s="35" t="s">
        <v>29</v>
      </c>
      <c r="C5" s="35" t="s">
        <v>29</v>
      </c>
      <c r="D5" s="35" t="s">
        <v>29</v>
      </c>
      <c r="E5" s="35"/>
      <c r="F5" s="35"/>
      <c r="G5" s="35"/>
      <c r="H5" s="35"/>
      <c r="I5" s="44" t="n">
        <v>1</v>
      </c>
      <c r="J5" s="44"/>
      <c r="K5" s="44" t="n">
        <v>1</v>
      </c>
      <c r="L5" s="44"/>
      <c r="M5" s="44" t="n">
        <v>0</v>
      </c>
      <c r="N5" s="44"/>
      <c r="O5" s="44" t="n">
        <v>1</v>
      </c>
      <c r="P5" s="44"/>
      <c r="Q5" s="44" t="n">
        <v>1</v>
      </c>
      <c r="R5" s="44"/>
      <c r="S5" s="44" t="n">
        <v>0</v>
      </c>
      <c r="T5" s="44"/>
      <c r="U5" s="44" t="n">
        <v>3</v>
      </c>
      <c r="V5" s="44"/>
      <c r="W5" s="44" t="n">
        <v>1</v>
      </c>
      <c r="X5" s="44"/>
      <c r="Y5" s="44" t="n">
        <v>5</v>
      </c>
      <c r="Z5" s="44"/>
      <c r="AA5" s="44" t="n">
        <v>0</v>
      </c>
      <c r="AB5" s="44"/>
      <c r="AC5" s="44" t="n">
        <v>0</v>
      </c>
      <c r="AD5" s="44"/>
      <c r="AE5" s="44" t="n">
        <v>0</v>
      </c>
      <c r="AF5" s="44"/>
      <c r="AG5" s="44" t="n">
        <v>0</v>
      </c>
      <c r="AH5" s="44"/>
      <c r="AI5" s="44" t="n">
        <v>0</v>
      </c>
      <c r="AJ5" s="44"/>
      <c r="AK5" s="41"/>
      <c r="AL5" s="41"/>
      <c r="AM5" s="36"/>
      <c r="AN5" s="36"/>
      <c r="AO5" s="36"/>
      <c r="AP5" s="36"/>
      <c r="AQ5" s="41"/>
      <c r="AR5" s="41"/>
      <c r="AS5" s="36"/>
      <c r="AT5" s="36"/>
      <c r="AU5" s="36"/>
      <c r="AV5" s="36"/>
      <c r="AW5" s="36"/>
      <c r="AX5" s="36"/>
      <c r="AY5" s="41"/>
      <c r="AZ5" s="41"/>
      <c r="BG5" s="43"/>
    </row>
    <row r="6" customFormat="false" ht="36.75" hidden="false" customHeight="true" outlineLevel="0" collapsed="false">
      <c r="A6" s="35" t="s">
        <v>29</v>
      </c>
      <c r="B6" s="35" t="s">
        <v>32</v>
      </c>
      <c r="C6" s="35" t="s">
        <v>32</v>
      </c>
      <c r="D6" s="35" t="s">
        <v>32</v>
      </c>
      <c r="E6" s="40" t="str">
        <f aca="false">IF(E7="","",IF(E7=G7,"△",IF(E7&gt;G7,"○","×")))</f>
        <v>△</v>
      </c>
      <c r="F6" s="40"/>
      <c r="G6" s="40"/>
      <c r="H6" s="40"/>
      <c r="I6" s="35"/>
      <c r="J6" s="35"/>
      <c r="K6" s="35"/>
      <c r="L6" s="35"/>
      <c r="M6" s="40" t="str">
        <f aca="false">IF(M7="","",IF(M7=O7,"△",IF(M7&gt;O7,"○","×")))</f>
        <v>△</v>
      </c>
      <c r="N6" s="40"/>
      <c r="O6" s="40"/>
      <c r="P6" s="40"/>
      <c r="Q6" s="40" t="str">
        <f aca="false">IF(Q7="","",IF(Q7=S7,"△",IF(Q7&gt;S7,"○","×")))</f>
        <v>△</v>
      </c>
      <c r="R6" s="40"/>
      <c r="S6" s="40"/>
      <c r="T6" s="40"/>
      <c r="U6" s="40" t="str">
        <f aca="false">IF(U7="","",IF(U7=W7,"△",IF(U7&gt;W7,"○","×")))</f>
        <v>×</v>
      </c>
      <c r="V6" s="40"/>
      <c r="W6" s="40"/>
      <c r="X6" s="40"/>
      <c r="Y6" s="40" t="str">
        <f aca="false">IF(Y7="","",IF(Y7=AA7,"△",IF(Y7&gt;AA7,"○","×")))</f>
        <v>○</v>
      </c>
      <c r="Z6" s="40"/>
      <c r="AA6" s="40"/>
      <c r="AB6" s="40"/>
      <c r="AC6" s="40" t="str">
        <f aca="false">IF(AC7="","",IF(AC7=AE7,"△",IF(AC7&gt;AE7,"○","×")))</f>
        <v>△</v>
      </c>
      <c r="AD6" s="40"/>
      <c r="AE6" s="40"/>
      <c r="AF6" s="40"/>
      <c r="AG6" s="40" t="str">
        <f aca="false">IF(AG7="","",IF(AG7=AI7,"△",IF(AG7&gt;AI7,"○","×")))</f>
        <v>○</v>
      </c>
      <c r="AH6" s="40"/>
      <c r="AI6" s="40"/>
      <c r="AJ6" s="40"/>
      <c r="AK6" s="41" t="n">
        <f aca="false">IF(BF4=0,"", COUNTIF(E6:AJ6,"○"))</f>
        <v>2</v>
      </c>
      <c r="AL6" s="41"/>
      <c r="AM6" s="36" t="n">
        <f aca="false">IF(BF4=0,"", COUNTIF(E6:AJ6,"×"))</f>
        <v>1</v>
      </c>
      <c r="AN6" s="36"/>
      <c r="AO6" s="41" t="n">
        <f aca="false">IF(BF4=0,"", COUNTIF(E6:AJ6,"△"))</f>
        <v>4</v>
      </c>
      <c r="AP6" s="41"/>
      <c r="AQ6" s="41" t="n">
        <f aca="false">IF(BF4=0,"", AK6*3+AO6)</f>
        <v>10</v>
      </c>
      <c r="AR6" s="41"/>
      <c r="AS6" s="36" t="n">
        <f aca="false">IF(BF4=0,"",SUM(E7,I7,M7,Q7,U7,Y7,AC7,AG7))</f>
        <v>4</v>
      </c>
      <c r="AT6" s="36"/>
      <c r="AU6" s="36" t="n">
        <f aca="false">IF(BF4=0,"",SUM(G7,K7,O7,S7,W7,AA7,AE7,AI7))</f>
        <v>5</v>
      </c>
      <c r="AV6" s="36"/>
      <c r="AW6" s="36" t="n">
        <f aca="false">IF(BF4=0,"",SUM(AS6,-AU6))</f>
        <v>-1</v>
      </c>
      <c r="AX6" s="36"/>
      <c r="AY6" s="41" t="n">
        <f aca="false">IF(BF4=0,"",_xlfn.RANK.EQ(BG6,BG4:BG19))</f>
        <v>3</v>
      </c>
      <c r="AZ6" s="41"/>
      <c r="BG6" s="43" t="n">
        <f aca="false">IF(BF4=0,"",10000000000+(AQ6*100000000)+(100000+(AW6*1000))+(AS6))</f>
        <v>11000099004</v>
      </c>
    </row>
    <row r="7" customFormat="false" ht="24" hidden="false" customHeight="true" outlineLevel="0" collapsed="false">
      <c r="A7" s="35" t="s">
        <v>35</v>
      </c>
      <c r="B7" s="35" t="s">
        <v>35</v>
      </c>
      <c r="C7" s="35" t="s">
        <v>35</v>
      </c>
      <c r="D7" s="35" t="s">
        <v>35</v>
      </c>
      <c r="E7" s="38" t="n">
        <f aca="false">IF(K5="","",K5)</f>
        <v>1</v>
      </c>
      <c r="F7" s="38"/>
      <c r="G7" s="38" t="n">
        <f aca="false">IF(I5="","",I5)</f>
        <v>1</v>
      </c>
      <c r="H7" s="38"/>
      <c r="I7" s="35"/>
      <c r="J7" s="35"/>
      <c r="K7" s="35"/>
      <c r="L7" s="35"/>
      <c r="M7" s="44" t="n">
        <v>0</v>
      </c>
      <c r="N7" s="44"/>
      <c r="O7" s="44" t="n">
        <v>0</v>
      </c>
      <c r="P7" s="44"/>
      <c r="Q7" s="44" t="n">
        <v>0</v>
      </c>
      <c r="R7" s="44"/>
      <c r="S7" s="44" t="n">
        <v>0</v>
      </c>
      <c r="T7" s="44"/>
      <c r="U7" s="44" t="n">
        <v>0</v>
      </c>
      <c r="V7" s="44"/>
      <c r="W7" s="44" t="n">
        <v>3</v>
      </c>
      <c r="X7" s="44"/>
      <c r="Y7" s="44" t="n">
        <v>1</v>
      </c>
      <c r="Z7" s="44"/>
      <c r="AA7" s="44" t="n">
        <v>0</v>
      </c>
      <c r="AB7" s="44"/>
      <c r="AC7" s="44" t="n">
        <v>0</v>
      </c>
      <c r="AD7" s="44"/>
      <c r="AE7" s="44" t="n">
        <v>0</v>
      </c>
      <c r="AF7" s="44"/>
      <c r="AG7" s="44" t="n">
        <v>2</v>
      </c>
      <c r="AH7" s="44"/>
      <c r="AI7" s="44" t="n">
        <v>1</v>
      </c>
      <c r="AJ7" s="44"/>
      <c r="AK7" s="41"/>
      <c r="AL7" s="41"/>
      <c r="AM7" s="36"/>
      <c r="AN7" s="36"/>
      <c r="AO7" s="41"/>
      <c r="AP7" s="41"/>
      <c r="AQ7" s="41"/>
      <c r="AR7" s="41"/>
      <c r="AS7" s="36"/>
      <c r="AT7" s="36"/>
      <c r="AU7" s="36"/>
      <c r="AV7" s="36"/>
      <c r="AW7" s="36"/>
      <c r="AX7" s="36"/>
      <c r="AY7" s="41"/>
      <c r="AZ7" s="41"/>
      <c r="BG7" s="43"/>
    </row>
    <row r="8" customFormat="false" ht="36.75" hidden="false" customHeight="true" outlineLevel="0" collapsed="false">
      <c r="A8" s="35" t="s">
        <v>32</v>
      </c>
      <c r="B8" s="35" t="s">
        <v>27</v>
      </c>
      <c r="C8" s="35" t="s">
        <v>27</v>
      </c>
      <c r="D8" s="35" t="s">
        <v>27</v>
      </c>
      <c r="E8" s="40" t="str">
        <f aca="false">IF(E9="","",IF(E9=G9,"△",IF(E9&gt;G9,"○","×")))</f>
        <v>○</v>
      </c>
      <c r="F8" s="40"/>
      <c r="G8" s="40"/>
      <c r="H8" s="40"/>
      <c r="I8" s="40" t="str">
        <f aca="false">IF(I9="","",IF(I9=K9,"△",IF(I9&gt;K9,"○","×")))</f>
        <v>△</v>
      </c>
      <c r="J8" s="40"/>
      <c r="K8" s="40"/>
      <c r="L8" s="40"/>
      <c r="M8" s="35"/>
      <c r="N8" s="35"/>
      <c r="O8" s="35"/>
      <c r="P8" s="35"/>
      <c r="Q8" s="40" t="str">
        <f aca="false">IF(Q9="","",IF(Q9=S9,"△",IF(Q9&gt;S9,"○","×")))</f>
        <v>△</v>
      </c>
      <c r="R8" s="40"/>
      <c r="S8" s="40"/>
      <c r="T8" s="40"/>
      <c r="U8" s="40" t="str">
        <f aca="false">IF(U9="","",IF(U9=W9,"△",IF(U9&gt;W9,"○","×")))</f>
        <v>○</v>
      </c>
      <c r="V8" s="40"/>
      <c r="W8" s="40"/>
      <c r="X8" s="40"/>
      <c r="Y8" s="40" t="str">
        <f aca="false">IF(Y9="","",IF(Y9=AA9,"△",IF(Y9&gt;AA9,"○","×")))</f>
        <v>○</v>
      </c>
      <c r="Z8" s="40"/>
      <c r="AA8" s="40"/>
      <c r="AB8" s="40"/>
      <c r="AC8" s="40" t="str">
        <f aca="false">IF(AC9="","",IF(AC9=AE9,"△",IF(AC9&gt;AE9,"○","×")))</f>
        <v>○</v>
      </c>
      <c r="AD8" s="40"/>
      <c r="AE8" s="40"/>
      <c r="AF8" s="40"/>
      <c r="AG8" s="40" t="str">
        <f aca="false">IF(AG9="","",IF(AG9=AI9,"△",IF(AG9&gt;AI9,"○","×")))</f>
        <v>○</v>
      </c>
      <c r="AH8" s="40"/>
      <c r="AI8" s="40"/>
      <c r="AJ8" s="40"/>
      <c r="AK8" s="41" t="n">
        <f aca="false">IF(BF4=0,"", COUNTIF(E8:AJ8,"○"))</f>
        <v>5</v>
      </c>
      <c r="AL8" s="41"/>
      <c r="AM8" s="36" t="n">
        <f aca="false">IF(BF4=0,"", COUNTIF(E8:AJ8,"×"))</f>
        <v>0</v>
      </c>
      <c r="AN8" s="36"/>
      <c r="AO8" s="36" t="n">
        <f aca="false">IF(BF4=0,"", COUNTIF(E8:AJ8,"△"))</f>
        <v>2</v>
      </c>
      <c r="AP8" s="36"/>
      <c r="AQ8" s="41" t="n">
        <f aca="false">IF(BF4=0,"", AK8*3+AO8)</f>
        <v>17</v>
      </c>
      <c r="AR8" s="41"/>
      <c r="AS8" s="36" t="n">
        <f aca="false">IF(BF4=0,"",SUM(E9,I9,M9,Q9,U9,Y9,AC9,AG9))</f>
        <v>8</v>
      </c>
      <c r="AT8" s="36"/>
      <c r="AU8" s="36" t="n">
        <f aca="false">IF(BF4=0,"",SUM(G9,K9,O9,S9,W9,AA9,AE9,AI9))</f>
        <v>1</v>
      </c>
      <c r="AV8" s="36"/>
      <c r="AW8" s="36" t="n">
        <f aca="false">IF(BF4=0,"",SUM(AS8,-AU8))</f>
        <v>7</v>
      </c>
      <c r="AX8" s="36"/>
      <c r="AY8" s="41" t="n">
        <f aca="false">IF(BF4=0,"",_xlfn.RANK.EQ(BG8,BG4:BG19))</f>
        <v>1</v>
      </c>
      <c r="AZ8" s="41"/>
      <c r="BG8" s="43" t="n">
        <f aca="false">IF(BF4=0,"",10000000000+(AQ8*100000000)+(100000+(AW8*1000))+(AS8))</f>
        <v>11700107008</v>
      </c>
    </row>
    <row r="9" customFormat="false" ht="24" hidden="false" customHeight="true" outlineLevel="0" collapsed="false">
      <c r="A9" s="35" t="s">
        <v>82</v>
      </c>
      <c r="B9" s="35" t="s">
        <v>82</v>
      </c>
      <c r="C9" s="35" t="s">
        <v>82</v>
      </c>
      <c r="D9" s="35" t="s">
        <v>82</v>
      </c>
      <c r="E9" s="38" t="n">
        <f aca="false">IF(O5="","",O5)</f>
        <v>1</v>
      </c>
      <c r="F9" s="38"/>
      <c r="G9" s="38" t="n">
        <f aca="false">IF(M5="","",M5)</f>
        <v>0</v>
      </c>
      <c r="H9" s="38"/>
      <c r="I9" s="38" t="n">
        <f aca="false">IF(O7="","",O7)</f>
        <v>0</v>
      </c>
      <c r="J9" s="38"/>
      <c r="K9" s="38" t="n">
        <f aca="false">IF(M7="","",M7)</f>
        <v>0</v>
      </c>
      <c r="L9" s="38"/>
      <c r="M9" s="35"/>
      <c r="N9" s="35"/>
      <c r="O9" s="35"/>
      <c r="P9" s="35"/>
      <c r="Q9" s="44" t="n">
        <v>0</v>
      </c>
      <c r="R9" s="44"/>
      <c r="S9" s="44" t="n">
        <v>0</v>
      </c>
      <c r="T9" s="44"/>
      <c r="U9" s="44" t="n">
        <v>3</v>
      </c>
      <c r="V9" s="44"/>
      <c r="W9" s="44" t="n">
        <v>1</v>
      </c>
      <c r="X9" s="44"/>
      <c r="Y9" s="44" t="n">
        <v>2</v>
      </c>
      <c r="Z9" s="44"/>
      <c r="AA9" s="44" t="n">
        <v>0</v>
      </c>
      <c r="AB9" s="44"/>
      <c r="AC9" s="44" t="n">
        <v>1</v>
      </c>
      <c r="AD9" s="44"/>
      <c r="AE9" s="44" t="n">
        <v>0</v>
      </c>
      <c r="AF9" s="44"/>
      <c r="AG9" s="44" t="n">
        <v>1</v>
      </c>
      <c r="AH9" s="44"/>
      <c r="AI9" s="44" t="n">
        <v>0</v>
      </c>
      <c r="AJ9" s="44"/>
      <c r="AK9" s="41"/>
      <c r="AL9" s="41"/>
      <c r="AM9" s="36"/>
      <c r="AN9" s="36"/>
      <c r="AO9" s="36"/>
      <c r="AP9" s="36"/>
      <c r="AQ9" s="41"/>
      <c r="AR9" s="41"/>
      <c r="AS9" s="36"/>
      <c r="AT9" s="36"/>
      <c r="AU9" s="36"/>
      <c r="AV9" s="36"/>
      <c r="AW9" s="36"/>
      <c r="AX9" s="36"/>
      <c r="AY9" s="41"/>
      <c r="AZ9" s="41"/>
      <c r="BG9" s="43"/>
    </row>
    <row r="10" customFormat="false" ht="36.75" hidden="false" customHeight="true" outlineLevel="0" collapsed="false">
      <c r="A10" s="35" t="s">
        <v>35</v>
      </c>
      <c r="B10" s="35" t="s">
        <v>29</v>
      </c>
      <c r="C10" s="35" t="s">
        <v>29</v>
      </c>
      <c r="D10" s="35" t="s">
        <v>29</v>
      </c>
      <c r="E10" s="40" t="str">
        <f aca="false">IF(E11="","",IF(E11=G11,"△",IF(E11&gt;G11,"○","×")))</f>
        <v>×</v>
      </c>
      <c r="F10" s="40"/>
      <c r="G10" s="40"/>
      <c r="H10" s="40"/>
      <c r="I10" s="40" t="str">
        <f aca="false">IF(I11="","",IF(I11=K11,"△",IF(I11&gt;K11,"○","×")))</f>
        <v>△</v>
      </c>
      <c r="J10" s="40"/>
      <c r="K10" s="40"/>
      <c r="L10" s="40"/>
      <c r="M10" s="40" t="str">
        <f aca="false">IF(M11="","",IF(M11=O11,"△",IF(M11&gt;O11,"○","×")))</f>
        <v>△</v>
      </c>
      <c r="N10" s="40"/>
      <c r="O10" s="40"/>
      <c r="P10" s="40"/>
      <c r="Q10" s="35"/>
      <c r="R10" s="35"/>
      <c r="S10" s="35"/>
      <c r="T10" s="35"/>
      <c r="U10" s="40" t="str">
        <f aca="false">IF(U11="","",IF(U11=W11,"△",IF(U11&gt;W11,"○","×")))</f>
        <v>×</v>
      </c>
      <c r="V10" s="40"/>
      <c r="W10" s="40"/>
      <c r="X10" s="40"/>
      <c r="Y10" s="40" t="str">
        <f aca="false">IF(Y11="","",IF(Y11=AA11,"△",IF(Y11&gt;AA11,"○","×")))</f>
        <v>×</v>
      </c>
      <c r="Z10" s="40"/>
      <c r="AA10" s="40"/>
      <c r="AB10" s="40"/>
      <c r="AC10" s="40" t="str">
        <f aca="false">IF(AC11="","",IF(AC11=AE11,"△",IF(AC11&gt;AE11,"○","×")))</f>
        <v>△</v>
      </c>
      <c r="AD10" s="40"/>
      <c r="AE10" s="40"/>
      <c r="AF10" s="40"/>
      <c r="AG10" s="40" t="str">
        <f aca="false">IF(AG11="","",IF(AG11=AI11,"△",IF(AG11&gt;AI11,"○","×")))</f>
        <v>○</v>
      </c>
      <c r="AH10" s="40"/>
      <c r="AI10" s="40"/>
      <c r="AJ10" s="40"/>
      <c r="AK10" s="41" t="n">
        <f aca="false">IF(BF4=0,"", COUNTIF(E10:AJ10,"○"))</f>
        <v>1</v>
      </c>
      <c r="AL10" s="41"/>
      <c r="AM10" s="36" t="n">
        <f aca="false">IF(BF4=0,"", COUNTIF(E10:AJ10,"×"))</f>
        <v>3</v>
      </c>
      <c r="AN10" s="36"/>
      <c r="AO10" s="36" t="n">
        <f aca="false">IF(BF4=0,"", COUNTIF(E10:AJ10,"△"))</f>
        <v>3</v>
      </c>
      <c r="AP10" s="36"/>
      <c r="AQ10" s="41" t="n">
        <f aca="false">IF(BF4=0,"", AK10*3+AO10)</f>
        <v>6</v>
      </c>
      <c r="AR10" s="41"/>
      <c r="AS10" s="36" t="n">
        <f aca="false">IF(BF4=0,"",SUM(E11,I11,M11,Q11,U11,Y11,AC11,AG11))</f>
        <v>1</v>
      </c>
      <c r="AT10" s="36"/>
      <c r="AU10" s="36" t="n">
        <f aca="false">IF(BF4=0,"",SUM(G11,K11,O11,S11,W11,AA11,AE11,AI11))</f>
        <v>3</v>
      </c>
      <c r="AV10" s="36"/>
      <c r="AW10" s="36" t="n">
        <f aca="false">IF(BF4=0,"",SUM(AS10,-AU10))</f>
        <v>-2</v>
      </c>
      <c r="AX10" s="36"/>
      <c r="AY10" s="41" t="n">
        <f aca="false">IF(BF4=0,"",_xlfn.RANK.EQ(BG10,BG4:BG19))</f>
        <v>8</v>
      </c>
      <c r="AZ10" s="41"/>
      <c r="BG10" s="43" t="n">
        <f aca="false">IF(BF4=0,"",10000000000+(AQ10*100000000)+(100000+(AW10*1000))+(AS10))</f>
        <v>10600098001</v>
      </c>
    </row>
    <row r="11" customFormat="false" ht="24" hidden="false" customHeight="true" outlineLevel="0" collapsed="false">
      <c r="A11" s="35" t="s">
        <v>32</v>
      </c>
      <c r="B11" s="35" t="s">
        <v>32</v>
      </c>
      <c r="C11" s="35" t="s">
        <v>32</v>
      </c>
      <c r="D11" s="35" t="s">
        <v>32</v>
      </c>
      <c r="E11" s="38" t="n">
        <f aca="false">IF(S5="","",S5)</f>
        <v>0</v>
      </c>
      <c r="F11" s="38"/>
      <c r="G11" s="38" t="n">
        <f aca="false">IF(Q5="","",Q5)</f>
        <v>1</v>
      </c>
      <c r="H11" s="38"/>
      <c r="I11" s="38" t="n">
        <f aca="false">IF(S7="","",S7)</f>
        <v>0</v>
      </c>
      <c r="J11" s="38"/>
      <c r="K11" s="38" t="n">
        <f aca="false">IF(Q7="","",Q7)</f>
        <v>0</v>
      </c>
      <c r="L11" s="38"/>
      <c r="M11" s="38" t="n">
        <f aca="false">IF(S9="","",S9)</f>
        <v>0</v>
      </c>
      <c r="N11" s="38"/>
      <c r="O11" s="38" t="n">
        <f aca="false">IF(Q9="","",Q9)</f>
        <v>0</v>
      </c>
      <c r="P11" s="38"/>
      <c r="Q11" s="35"/>
      <c r="R11" s="35"/>
      <c r="S11" s="35"/>
      <c r="T11" s="35"/>
      <c r="U11" s="44" t="n">
        <v>0</v>
      </c>
      <c r="V11" s="44"/>
      <c r="W11" s="44" t="n">
        <v>1</v>
      </c>
      <c r="X11" s="44"/>
      <c r="Y11" s="44" t="n">
        <v>0</v>
      </c>
      <c r="Z11" s="44"/>
      <c r="AA11" s="44" t="n">
        <v>1</v>
      </c>
      <c r="AB11" s="44"/>
      <c r="AC11" s="44" t="n">
        <v>0</v>
      </c>
      <c r="AD11" s="44"/>
      <c r="AE11" s="44" t="n">
        <v>0</v>
      </c>
      <c r="AF11" s="44"/>
      <c r="AG11" s="44" t="n">
        <v>1</v>
      </c>
      <c r="AH11" s="44"/>
      <c r="AI11" s="44" t="n">
        <v>0</v>
      </c>
      <c r="AJ11" s="44"/>
      <c r="AK11" s="41"/>
      <c r="AL11" s="41"/>
      <c r="AM11" s="36"/>
      <c r="AN11" s="36"/>
      <c r="AO11" s="36"/>
      <c r="AP11" s="36"/>
      <c r="AQ11" s="41"/>
      <c r="AR11" s="41"/>
      <c r="AS11" s="36"/>
      <c r="AT11" s="36"/>
      <c r="AU11" s="36"/>
      <c r="AV11" s="36"/>
      <c r="AW11" s="36"/>
      <c r="AX11" s="36"/>
      <c r="AY11" s="41"/>
      <c r="AZ11" s="41"/>
      <c r="BG11" s="43"/>
    </row>
    <row r="12" customFormat="false" ht="36.75" hidden="false" customHeight="true" outlineLevel="0" collapsed="false">
      <c r="A12" s="35" t="s">
        <v>27</v>
      </c>
      <c r="B12" s="35" t="s">
        <v>35</v>
      </c>
      <c r="C12" s="35" t="s">
        <v>35</v>
      </c>
      <c r="D12" s="35" t="s">
        <v>35</v>
      </c>
      <c r="E12" s="40" t="str">
        <f aca="false">IF(E13="","",IF(E13=G13,"△",IF(E13&gt;G13,"○","×")))</f>
        <v>×</v>
      </c>
      <c r="F12" s="40"/>
      <c r="G12" s="40"/>
      <c r="H12" s="40"/>
      <c r="I12" s="40" t="str">
        <f aca="false">IF(I13="","",IF(I13=K13,"△",IF(I13&gt;K13,"○","×")))</f>
        <v>○</v>
      </c>
      <c r="J12" s="40"/>
      <c r="K12" s="40"/>
      <c r="L12" s="40"/>
      <c r="M12" s="40" t="str">
        <f aca="false">IF(M13="","",IF(M13=O13,"△",IF(M13&gt;O13,"○","×")))</f>
        <v>×</v>
      </c>
      <c r="N12" s="40"/>
      <c r="O12" s="40"/>
      <c r="P12" s="40"/>
      <c r="Q12" s="40" t="str">
        <f aca="false">IF(Q13="","",IF(Q13=S13,"△",IF(Q13&gt;S13,"○","×")))</f>
        <v>○</v>
      </c>
      <c r="R12" s="40"/>
      <c r="S12" s="40"/>
      <c r="T12" s="40"/>
      <c r="U12" s="35"/>
      <c r="V12" s="35"/>
      <c r="W12" s="35"/>
      <c r="X12" s="35"/>
      <c r="Y12" s="40" t="str">
        <f aca="false">IF(Y13="","",IF(Y13=AA13,"△",IF(Y13&gt;AA13,"○","×")))</f>
        <v>×</v>
      </c>
      <c r="Z12" s="40"/>
      <c r="AA12" s="40"/>
      <c r="AB12" s="40"/>
      <c r="AC12" s="40" t="str">
        <f aca="false">IF(AC13="","",IF(AC13=AE13,"△",IF(AC13&gt;AE13,"○","×")))</f>
        <v>△</v>
      </c>
      <c r="AD12" s="40"/>
      <c r="AE12" s="40"/>
      <c r="AF12" s="40"/>
      <c r="AG12" s="40" t="str">
        <f aca="false">IF(AG13="","",IF(AG13=AI13,"△",IF(AG13&gt;AI13,"○","×")))</f>
        <v>×</v>
      </c>
      <c r="AH12" s="40"/>
      <c r="AI12" s="40"/>
      <c r="AJ12" s="40"/>
      <c r="AK12" s="41" t="n">
        <f aca="false">IF(BF4=0,"", COUNTIF(E12:AJ12,"○"))</f>
        <v>2</v>
      </c>
      <c r="AL12" s="41"/>
      <c r="AM12" s="36" t="n">
        <f aca="false">IF(BF4=0,"", COUNTIF(E12:AJ12,"×"))</f>
        <v>4</v>
      </c>
      <c r="AN12" s="36"/>
      <c r="AO12" s="36" t="n">
        <f aca="false">IF(BF4=0,"", COUNTIF(E12:AJ12,"△"))</f>
        <v>1</v>
      </c>
      <c r="AP12" s="36"/>
      <c r="AQ12" s="41" t="n">
        <f aca="false">IF(BF4=0,"", AK12*3+AO12)</f>
        <v>7</v>
      </c>
      <c r="AR12" s="41"/>
      <c r="AS12" s="36" t="n">
        <f aca="false">IF(BF4=0,"",SUM(E13,I13,M13,Q13,U13,Y13,AC13,AG13))</f>
        <v>6</v>
      </c>
      <c r="AT12" s="36"/>
      <c r="AU12" s="36" t="n">
        <f aca="false">IF(BF4=0,"",SUM(G13,K13,O13,S13,W13,AA13,AE13,AI13))</f>
        <v>8</v>
      </c>
      <c r="AV12" s="36"/>
      <c r="AW12" s="36" t="n">
        <f aca="false">IF(BF4=0,"",SUM(AS12,-AU12))</f>
        <v>-2</v>
      </c>
      <c r="AX12" s="36"/>
      <c r="AY12" s="41" t="n">
        <f aca="false">IF(BF4=0,"",_xlfn.RANK.EQ(BG12,BG4:BG19))</f>
        <v>6</v>
      </c>
      <c r="AZ12" s="41"/>
      <c r="BG12" s="43" t="n">
        <f aca="false">IF(BF4=0,"",10000000000+(AQ12*100000000)+(100000+(AW12*1000))+(AS12))</f>
        <v>10700098006</v>
      </c>
    </row>
    <row r="13" customFormat="false" ht="24" hidden="false" customHeight="true" outlineLevel="0" collapsed="false">
      <c r="A13" s="35" t="s">
        <v>27</v>
      </c>
      <c r="B13" s="35" t="s">
        <v>27</v>
      </c>
      <c r="C13" s="35" t="s">
        <v>27</v>
      </c>
      <c r="D13" s="35" t="s">
        <v>27</v>
      </c>
      <c r="E13" s="38" t="n">
        <f aca="false">IF(W5="","",W5)</f>
        <v>1</v>
      </c>
      <c r="F13" s="38"/>
      <c r="G13" s="38" t="n">
        <f aca="false">IF(U5="","",U5)</f>
        <v>3</v>
      </c>
      <c r="H13" s="38"/>
      <c r="I13" s="38" t="n">
        <f aca="false">IF(W7="","",W7)</f>
        <v>3</v>
      </c>
      <c r="J13" s="38"/>
      <c r="K13" s="38" t="n">
        <f aca="false">IF(U7="","",U7)</f>
        <v>0</v>
      </c>
      <c r="L13" s="38"/>
      <c r="M13" s="38" t="n">
        <f aca="false">IF(W9="","",W9)</f>
        <v>1</v>
      </c>
      <c r="N13" s="38"/>
      <c r="O13" s="38" t="n">
        <f aca="false">IF(U9="","",U9)</f>
        <v>3</v>
      </c>
      <c r="P13" s="38"/>
      <c r="Q13" s="38" t="n">
        <f aca="false">IF(W11="","",W11)</f>
        <v>1</v>
      </c>
      <c r="R13" s="38"/>
      <c r="S13" s="38" t="n">
        <f aca="false">IF(U11="","",U11)</f>
        <v>0</v>
      </c>
      <c r="T13" s="38"/>
      <c r="U13" s="35"/>
      <c r="V13" s="35"/>
      <c r="W13" s="35"/>
      <c r="X13" s="35"/>
      <c r="Y13" s="44" t="n">
        <v>0</v>
      </c>
      <c r="Z13" s="44"/>
      <c r="AA13" s="44" t="n">
        <v>1</v>
      </c>
      <c r="AB13" s="44"/>
      <c r="AC13" s="44" t="n">
        <v>0</v>
      </c>
      <c r="AD13" s="44"/>
      <c r="AE13" s="44" t="n">
        <v>0</v>
      </c>
      <c r="AF13" s="44"/>
      <c r="AG13" s="44" t="n">
        <v>0</v>
      </c>
      <c r="AH13" s="44"/>
      <c r="AI13" s="44" t="n">
        <v>1</v>
      </c>
      <c r="AJ13" s="44"/>
      <c r="AK13" s="41"/>
      <c r="AL13" s="41"/>
      <c r="AM13" s="36"/>
      <c r="AN13" s="36"/>
      <c r="AO13" s="36"/>
      <c r="AP13" s="36"/>
      <c r="AQ13" s="41"/>
      <c r="AR13" s="41"/>
      <c r="AS13" s="36"/>
      <c r="AT13" s="36"/>
      <c r="AU13" s="36"/>
      <c r="AV13" s="36"/>
      <c r="AW13" s="36"/>
      <c r="AX13" s="36"/>
      <c r="AY13" s="41"/>
      <c r="AZ13" s="41"/>
      <c r="BG13" s="43"/>
    </row>
    <row r="14" customFormat="false" ht="36.75" hidden="false" customHeight="true" outlineLevel="0" collapsed="false">
      <c r="A14" s="35" t="s">
        <v>30</v>
      </c>
      <c r="B14" s="35" t="s">
        <v>30</v>
      </c>
      <c r="C14" s="35" t="s">
        <v>30</v>
      </c>
      <c r="D14" s="35" t="s">
        <v>30</v>
      </c>
      <c r="E14" s="40" t="str">
        <f aca="false">IF(E15="","",IF(E15=G15,"△",IF(E15&gt;G15,"○","×")))</f>
        <v>×</v>
      </c>
      <c r="F14" s="40"/>
      <c r="G14" s="40"/>
      <c r="H14" s="40"/>
      <c r="I14" s="40" t="str">
        <f aca="false">IF(I15="","",IF(I15=K15,"△",IF(I15&gt;K15,"○","×")))</f>
        <v>×</v>
      </c>
      <c r="J14" s="40"/>
      <c r="K14" s="40"/>
      <c r="L14" s="40"/>
      <c r="M14" s="40" t="str">
        <f aca="false">IF(M15="","",IF(M15=O15,"△",IF(M15&gt;O15,"○","×")))</f>
        <v>×</v>
      </c>
      <c r="N14" s="40"/>
      <c r="O14" s="40"/>
      <c r="P14" s="40"/>
      <c r="Q14" s="40" t="str">
        <f aca="false">IF(Q15="","",IF(Q15=S15,"△",IF(Q15&gt;S15,"○","×")))</f>
        <v>○</v>
      </c>
      <c r="R14" s="40"/>
      <c r="S14" s="40"/>
      <c r="T14" s="40"/>
      <c r="U14" s="40" t="str">
        <f aca="false">IF(U15="","",IF(U15=W15,"△",IF(U15&gt;W15,"○","×")))</f>
        <v>○</v>
      </c>
      <c r="V14" s="40"/>
      <c r="W14" s="40"/>
      <c r="X14" s="40"/>
      <c r="Y14" s="35"/>
      <c r="Z14" s="35"/>
      <c r="AA14" s="35"/>
      <c r="AB14" s="35"/>
      <c r="AC14" s="40" t="str">
        <f aca="false">IF(AC15="","",IF(AC15=AE15,"△",IF(AC15&gt;AE15,"○","×")))</f>
        <v>×</v>
      </c>
      <c r="AD14" s="40"/>
      <c r="AE14" s="40"/>
      <c r="AF14" s="40"/>
      <c r="AG14" s="40" t="str">
        <f aca="false">IF(AG15="","",IF(AG15=AI15,"△",IF(AG15&gt;AI15,"○","×")))</f>
        <v>△</v>
      </c>
      <c r="AH14" s="40"/>
      <c r="AI14" s="40"/>
      <c r="AJ14" s="40"/>
      <c r="AK14" s="41" t="n">
        <f aca="false">IF(BF4=0,"", COUNTIF(E14:AJ14,"○"))</f>
        <v>2</v>
      </c>
      <c r="AL14" s="41"/>
      <c r="AM14" s="36" t="n">
        <f aca="false">IF(BF4=0,"", COUNTIF(E14:AJ14,"×"))</f>
        <v>4</v>
      </c>
      <c r="AN14" s="36"/>
      <c r="AO14" s="36" t="n">
        <f aca="false">IF(BF4=0,"", COUNTIF(E14:AJ14,"△"))</f>
        <v>1</v>
      </c>
      <c r="AP14" s="36"/>
      <c r="AQ14" s="41" t="n">
        <f aca="false">IF(BF4=0,"", AK14*3+AO14)</f>
        <v>7</v>
      </c>
      <c r="AR14" s="41"/>
      <c r="AS14" s="36" t="n">
        <f aca="false">IF(BF4=0,"",SUM(E15,I15,M15,Q15,U15,Y15,AC15,AG15))</f>
        <v>4</v>
      </c>
      <c r="AT14" s="36"/>
      <c r="AU14" s="36" t="n">
        <f aca="false">IF(BF4=0,"",SUM(G15,K15,O15,S15,W15,AA15,AE15,AI15))</f>
        <v>11</v>
      </c>
      <c r="AV14" s="36"/>
      <c r="AW14" s="36" t="n">
        <f aca="false">IF(BF4=0,"",SUM(AS14,-AU14))</f>
        <v>-7</v>
      </c>
      <c r="AX14" s="36"/>
      <c r="AY14" s="41" t="n">
        <f aca="false">IF(BF4=0,"",_xlfn.RANK.EQ(BG14,BG4:BG19))</f>
        <v>7</v>
      </c>
      <c r="AZ14" s="41"/>
      <c r="BG14" s="43" t="n">
        <f aca="false">IF(BF4=0,"",10000000000+(AQ14*100000000)+(100000+(AW14*1000))+(AS14))</f>
        <v>10700093004</v>
      </c>
    </row>
    <row r="15" customFormat="false" ht="24" hidden="false" customHeight="true" outlineLevel="0" collapsed="false">
      <c r="A15" s="35" t="s">
        <v>33</v>
      </c>
      <c r="B15" s="35" t="s">
        <v>33</v>
      </c>
      <c r="C15" s="35" t="s">
        <v>33</v>
      </c>
      <c r="D15" s="35" t="s">
        <v>33</v>
      </c>
      <c r="E15" s="38" t="n">
        <f aca="false">IF(AA5="","",AA5)</f>
        <v>0</v>
      </c>
      <c r="F15" s="38"/>
      <c r="G15" s="38" t="n">
        <f aca="false">IF(Y5="","",Y5)</f>
        <v>5</v>
      </c>
      <c r="H15" s="38"/>
      <c r="I15" s="38" t="n">
        <f aca="false">IF(AA7="","",AA7)</f>
        <v>0</v>
      </c>
      <c r="J15" s="38"/>
      <c r="K15" s="38" t="n">
        <f aca="false">IF(Y7="","",Y7)</f>
        <v>1</v>
      </c>
      <c r="L15" s="38"/>
      <c r="M15" s="38" t="n">
        <f aca="false">IF(AA9="","",AA9)</f>
        <v>0</v>
      </c>
      <c r="N15" s="38"/>
      <c r="O15" s="38" t="n">
        <f aca="false">IF(Y9="","",Y9)</f>
        <v>2</v>
      </c>
      <c r="P15" s="38"/>
      <c r="Q15" s="38" t="n">
        <f aca="false">IF(AA11="","",W11)</f>
        <v>1</v>
      </c>
      <c r="R15" s="38"/>
      <c r="S15" s="38" t="n">
        <f aca="false">IF(Y11="","",Y11)</f>
        <v>0</v>
      </c>
      <c r="T15" s="38"/>
      <c r="U15" s="38" t="n">
        <f aca="false">IF(AA13="","",AA13)</f>
        <v>1</v>
      </c>
      <c r="V15" s="38"/>
      <c r="W15" s="38" t="n">
        <f aca="false">IF(Y13="","",Y13)</f>
        <v>0</v>
      </c>
      <c r="X15" s="38"/>
      <c r="Y15" s="35"/>
      <c r="Z15" s="35"/>
      <c r="AA15" s="35"/>
      <c r="AB15" s="35"/>
      <c r="AC15" s="44" t="n">
        <v>0</v>
      </c>
      <c r="AD15" s="44"/>
      <c r="AE15" s="44" t="n">
        <v>1</v>
      </c>
      <c r="AF15" s="44"/>
      <c r="AG15" s="44" t="n">
        <v>2</v>
      </c>
      <c r="AH15" s="44"/>
      <c r="AI15" s="44" t="n">
        <v>2</v>
      </c>
      <c r="AJ15" s="44"/>
      <c r="AK15" s="41"/>
      <c r="AL15" s="41"/>
      <c r="AM15" s="36"/>
      <c r="AN15" s="36"/>
      <c r="AO15" s="36"/>
      <c r="AP15" s="36"/>
      <c r="AQ15" s="41"/>
      <c r="AR15" s="41"/>
      <c r="AS15" s="36"/>
      <c r="AT15" s="36"/>
      <c r="AU15" s="36"/>
      <c r="AV15" s="36"/>
      <c r="AW15" s="36"/>
      <c r="AX15" s="36"/>
      <c r="AY15" s="41"/>
      <c r="AZ15" s="41"/>
      <c r="BG15" s="43"/>
    </row>
    <row r="16" customFormat="false" ht="36.75" hidden="false" customHeight="true" outlineLevel="0" collapsed="false">
      <c r="A16" s="35" t="s">
        <v>33</v>
      </c>
      <c r="B16" s="35" t="s">
        <v>37</v>
      </c>
      <c r="C16" s="35" t="s">
        <v>37</v>
      </c>
      <c r="D16" s="35" t="s">
        <v>37</v>
      </c>
      <c r="E16" s="40" t="str">
        <f aca="false">IF(E17="","",IF(E17=G17,"△",IF(E17&gt;G17,"○","×")))</f>
        <v>△</v>
      </c>
      <c r="F16" s="40"/>
      <c r="G16" s="40"/>
      <c r="H16" s="40"/>
      <c r="I16" s="40" t="str">
        <f aca="false">IF(I17="","",IF(I17=K17,"△",IF(I17&gt;K17,"○","×")))</f>
        <v>△</v>
      </c>
      <c r="J16" s="40"/>
      <c r="K16" s="40"/>
      <c r="L16" s="40"/>
      <c r="M16" s="40" t="str">
        <f aca="false">IF(M17="","",IF(M17=O17,"△",IF(M17&gt;O17,"○","×")))</f>
        <v>×</v>
      </c>
      <c r="N16" s="40"/>
      <c r="O16" s="40"/>
      <c r="P16" s="40"/>
      <c r="Q16" s="40" t="str">
        <f aca="false">IF(Q17="","",IF(Q17=S17,"△",IF(Q17&gt;S17,"○","×")))</f>
        <v>△</v>
      </c>
      <c r="R16" s="40"/>
      <c r="S16" s="40"/>
      <c r="T16" s="40"/>
      <c r="U16" s="40" t="str">
        <f aca="false">IF(U17="","",IF(U17=W17,"△",IF(U17&gt;W17,"○","×")))</f>
        <v>△</v>
      </c>
      <c r="V16" s="40"/>
      <c r="W16" s="40"/>
      <c r="X16" s="40"/>
      <c r="Y16" s="40" t="str">
        <f aca="false">IF(Y17="","",IF(Y17=AA17,"△",IF(Y17&gt;AA17,"○","×")))</f>
        <v>○</v>
      </c>
      <c r="Z16" s="40"/>
      <c r="AA16" s="40"/>
      <c r="AB16" s="40"/>
      <c r="AC16" s="35"/>
      <c r="AD16" s="35"/>
      <c r="AE16" s="35"/>
      <c r="AF16" s="35"/>
      <c r="AG16" s="40" t="str">
        <f aca="false">IF(AG17="","",IF(AG17=AI17,"△",IF(AG17&gt;AI17,"○","×")))</f>
        <v>×</v>
      </c>
      <c r="AH16" s="40"/>
      <c r="AI16" s="40"/>
      <c r="AJ16" s="40"/>
      <c r="AK16" s="41" t="n">
        <f aca="false">IF(BF4=0,"", COUNTIF(E16:AJ16,"○"))</f>
        <v>1</v>
      </c>
      <c r="AL16" s="41"/>
      <c r="AM16" s="36" t="n">
        <f aca="false">IF(BF4=0,"", COUNTIF(E16:AJ16,"×"))</f>
        <v>2</v>
      </c>
      <c r="AN16" s="36"/>
      <c r="AO16" s="36" t="n">
        <f aca="false">IF(BF4=0,"", COUNTIF(E16:AJ16,"△"))</f>
        <v>4</v>
      </c>
      <c r="AP16" s="36"/>
      <c r="AQ16" s="41" t="n">
        <f aca="false">IF(BF4=0,"", AK16*3+AO16)</f>
        <v>7</v>
      </c>
      <c r="AR16" s="41"/>
      <c r="AS16" s="36" t="n">
        <f aca="false">IF(BF4=0,"",SUM(E17,I17,M17,Q17,U17,Y17,AC17,AG17))</f>
        <v>1</v>
      </c>
      <c r="AT16" s="36"/>
      <c r="AU16" s="36" t="n">
        <f aca="false">IF(BF4=0,"",SUM(G17,K17,O17,S17,W17,AA17,AE17,AI17))</f>
        <v>2</v>
      </c>
      <c r="AV16" s="36"/>
      <c r="AW16" s="36" t="n">
        <f aca="false">IF(BF4=0,"",SUM(AS16,-AU16))</f>
        <v>-1</v>
      </c>
      <c r="AX16" s="36"/>
      <c r="AY16" s="41" t="n">
        <f aca="false">IF(BF4=0,"",_xlfn.RANK.EQ(BG16,BG4:BG19))</f>
        <v>5</v>
      </c>
      <c r="AZ16" s="41"/>
      <c r="BG16" s="43" t="n">
        <f aca="false">IF(BF4=0,"",10000000000+(AQ16*100000000)+(100000+(AW16*1000))+(AS16))</f>
        <v>10700099001</v>
      </c>
    </row>
    <row r="17" customFormat="false" ht="24" hidden="false" customHeight="true" outlineLevel="0" collapsed="false">
      <c r="A17" s="35" t="s">
        <v>30</v>
      </c>
      <c r="B17" s="35" t="s">
        <v>30</v>
      </c>
      <c r="C17" s="35" t="s">
        <v>30</v>
      </c>
      <c r="D17" s="35" t="s">
        <v>30</v>
      </c>
      <c r="E17" s="38" t="n">
        <f aca="false">IF(AE5="","",AE5)</f>
        <v>0</v>
      </c>
      <c r="F17" s="38"/>
      <c r="G17" s="38" t="n">
        <f aca="false">IF(AC5="","",AC5)</f>
        <v>0</v>
      </c>
      <c r="H17" s="38"/>
      <c r="I17" s="38" t="n">
        <f aca="false">IF(AE7="","",AE7)</f>
        <v>0</v>
      </c>
      <c r="J17" s="38"/>
      <c r="K17" s="38" t="n">
        <f aca="false">IF(AC7="","",AC7)</f>
        <v>0</v>
      </c>
      <c r="L17" s="38"/>
      <c r="M17" s="38" t="n">
        <f aca="false">IF(AE9="","",AE9)</f>
        <v>0</v>
      </c>
      <c r="N17" s="38"/>
      <c r="O17" s="38" t="n">
        <f aca="false">IF(AC9="","",AC9)</f>
        <v>1</v>
      </c>
      <c r="P17" s="38"/>
      <c r="Q17" s="38" t="n">
        <f aca="false">IF(AE11="","",AE11)</f>
        <v>0</v>
      </c>
      <c r="R17" s="38"/>
      <c r="S17" s="38" t="n">
        <f aca="false">IF(AC11="","",AC11)</f>
        <v>0</v>
      </c>
      <c r="T17" s="38"/>
      <c r="U17" s="38" t="n">
        <f aca="false">IF(AE13="","",AE13)</f>
        <v>0</v>
      </c>
      <c r="V17" s="38"/>
      <c r="W17" s="38" t="n">
        <f aca="false">IF(AC13="","",AC13)</f>
        <v>0</v>
      </c>
      <c r="X17" s="38"/>
      <c r="Y17" s="38" t="n">
        <f aca="false">IF(AE15="","",AE15)</f>
        <v>1</v>
      </c>
      <c r="Z17" s="38"/>
      <c r="AA17" s="38" t="n">
        <f aca="false">IF(AC15="","",AC15)</f>
        <v>0</v>
      </c>
      <c r="AB17" s="38"/>
      <c r="AC17" s="35"/>
      <c r="AD17" s="35"/>
      <c r="AE17" s="35"/>
      <c r="AF17" s="35"/>
      <c r="AG17" s="44" t="n">
        <v>0</v>
      </c>
      <c r="AH17" s="44"/>
      <c r="AI17" s="44" t="n">
        <v>1</v>
      </c>
      <c r="AJ17" s="44"/>
      <c r="AK17" s="41"/>
      <c r="AL17" s="41"/>
      <c r="AM17" s="36"/>
      <c r="AN17" s="36"/>
      <c r="AO17" s="36"/>
      <c r="AP17" s="36"/>
      <c r="AQ17" s="41"/>
      <c r="AR17" s="41"/>
      <c r="AS17" s="36"/>
      <c r="AT17" s="36"/>
      <c r="AU17" s="36"/>
      <c r="AV17" s="36"/>
      <c r="AW17" s="36"/>
      <c r="AX17" s="36"/>
      <c r="AY17" s="41"/>
      <c r="AZ17" s="41"/>
      <c r="BG17" s="43"/>
    </row>
    <row r="18" customFormat="false" ht="36.75" hidden="false" customHeight="true" outlineLevel="0" collapsed="false">
      <c r="A18" s="35" t="s">
        <v>37</v>
      </c>
      <c r="B18" s="35" t="s">
        <v>33</v>
      </c>
      <c r="C18" s="35" t="s">
        <v>33</v>
      </c>
      <c r="D18" s="35" t="s">
        <v>33</v>
      </c>
      <c r="E18" s="40" t="str">
        <f aca="false">IF(E19="","",IF(E19=G19,"△",IF(E19&gt;G19,"○","×")))</f>
        <v>△</v>
      </c>
      <c r="F18" s="40"/>
      <c r="G18" s="40"/>
      <c r="H18" s="40"/>
      <c r="I18" s="40" t="str">
        <f aca="false">IF(I19="","",IF(I19=K19,"△",IF(I19&gt;K19,"○","×")))</f>
        <v>×</v>
      </c>
      <c r="J18" s="40"/>
      <c r="K18" s="40"/>
      <c r="L18" s="40"/>
      <c r="M18" s="40" t="str">
        <f aca="false">IF(M19="","",IF(M19=O19,"△",IF(M19&gt;O19,"○","×")))</f>
        <v>×</v>
      </c>
      <c r="N18" s="40"/>
      <c r="O18" s="40"/>
      <c r="P18" s="40"/>
      <c r="Q18" s="40" t="str">
        <f aca="false">IF(Q19="","",IF(Q19=S19,"△",IF(Q19&gt;S19,"○","×")))</f>
        <v>×</v>
      </c>
      <c r="R18" s="40"/>
      <c r="S18" s="40"/>
      <c r="T18" s="40"/>
      <c r="U18" s="40" t="str">
        <f aca="false">IF(U19="","",IF(U19=W19,"△",IF(U19&gt;W19,"○","×")))</f>
        <v>○</v>
      </c>
      <c r="V18" s="40"/>
      <c r="W18" s="40"/>
      <c r="X18" s="40"/>
      <c r="Y18" s="40" t="str">
        <f aca="false">IF(Y19="","",IF(Y19=AA19,"△",IF(Y19&gt;AA19,"○","×")))</f>
        <v>△</v>
      </c>
      <c r="Z18" s="40"/>
      <c r="AA18" s="40"/>
      <c r="AB18" s="40"/>
      <c r="AC18" s="40" t="str">
        <f aca="false">IF(AC19="","",IF(AC19=AE19,"△",IF(AC19&gt;AE19,"○","×")))</f>
        <v>○</v>
      </c>
      <c r="AD18" s="40"/>
      <c r="AE18" s="40"/>
      <c r="AF18" s="40"/>
      <c r="AG18" s="35"/>
      <c r="AH18" s="35"/>
      <c r="AI18" s="35"/>
      <c r="AJ18" s="35"/>
      <c r="AK18" s="41" t="n">
        <f aca="false">IF(BF4=0,"", COUNTIF(E18:AJ18,"○"))</f>
        <v>2</v>
      </c>
      <c r="AL18" s="41"/>
      <c r="AM18" s="36" t="n">
        <f aca="false">IF(BF4=0,"", COUNTIF(E18:AJ18,"×"))</f>
        <v>3</v>
      </c>
      <c r="AN18" s="36"/>
      <c r="AO18" s="36" t="n">
        <f aca="false">IF(BF4=0,"", COUNTIF(E18:AJ18,"△"))</f>
        <v>2</v>
      </c>
      <c r="AP18" s="36"/>
      <c r="AQ18" s="41" t="n">
        <f aca="false">IF(BF4=0,"", AK18*3+AO18)</f>
        <v>8</v>
      </c>
      <c r="AR18" s="41"/>
      <c r="AS18" s="36" t="n">
        <f aca="false">IF(BF4=0,"",SUM(E19,I19,M19,Q19,U19,Y19,AC19,AG19))</f>
        <v>5</v>
      </c>
      <c r="AT18" s="36"/>
      <c r="AU18" s="36" t="n">
        <f aca="false">IF(BF4=0,"",SUM(G19,K19,O19,S19,W19,AA19,AE19,AI19))</f>
        <v>6</v>
      </c>
      <c r="AV18" s="36"/>
      <c r="AW18" s="36" t="n">
        <f aca="false">IF(BF4=0,"",SUM(AS18,-AU18))</f>
        <v>-1</v>
      </c>
      <c r="AX18" s="36"/>
      <c r="AY18" s="41" t="n">
        <f aca="false">IF(BF4=0,"",_xlfn.RANK.EQ(BG18,BG4:BG19))</f>
        <v>4</v>
      </c>
      <c r="AZ18" s="41"/>
      <c r="BG18" s="43" t="n">
        <f aca="false">IF(BF4=0,"",10000000000+(AQ18*100000000)+(100000+(AW18*1000))+(AS18))</f>
        <v>10800099005</v>
      </c>
    </row>
    <row r="19" customFormat="false" ht="24" hidden="false" customHeight="true" outlineLevel="0" collapsed="false">
      <c r="A19" s="35" t="s">
        <v>37</v>
      </c>
      <c r="B19" s="35" t="s">
        <v>37</v>
      </c>
      <c r="C19" s="35" t="s">
        <v>37</v>
      </c>
      <c r="D19" s="35" t="s">
        <v>37</v>
      </c>
      <c r="E19" s="38" t="n">
        <f aca="false">IF(AI5="","",AI5)</f>
        <v>0</v>
      </c>
      <c r="F19" s="38"/>
      <c r="G19" s="38" t="n">
        <f aca="false">IF(AG5="","",AG5)</f>
        <v>0</v>
      </c>
      <c r="H19" s="38"/>
      <c r="I19" s="38" t="n">
        <f aca="false">IF(AI7="","",AI7)</f>
        <v>1</v>
      </c>
      <c r="J19" s="38"/>
      <c r="K19" s="38" t="n">
        <f aca="false">IF(AG7="","",AG7)</f>
        <v>2</v>
      </c>
      <c r="L19" s="38"/>
      <c r="M19" s="38" t="n">
        <f aca="false">IF(AI9="","",AI9)</f>
        <v>0</v>
      </c>
      <c r="N19" s="38"/>
      <c r="O19" s="38" t="n">
        <f aca="false">IF(AG9="","",AG9)</f>
        <v>1</v>
      </c>
      <c r="P19" s="38"/>
      <c r="Q19" s="38" t="n">
        <f aca="false">IF(AI11="","",AI11)</f>
        <v>0</v>
      </c>
      <c r="R19" s="38"/>
      <c r="S19" s="38" t="n">
        <f aca="false">IF(AG11="","",AG11)</f>
        <v>1</v>
      </c>
      <c r="T19" s="38"/>
      <c r="U19" s="38" t="n">
        <f aca="false">IF(AI13="","",AI13)</f>
        <v>1</v>
      </c>
      <c r="V19" s="38"/>
      <c r="W19" s="38" t="n">
        <f aca="false">IF(AG13="","",AG13)</f>
        <v>0</v>
      </c>
      <c r="X19" s="38"/>
      <c r="Y19" s="38" t="n">
        <f aca="false">IF(AI15="","",AI15)</f>
        <v>2</v>
      </c>
      <c r="Z19" s="38"/>
      <c r="AA19" s="38" t="n">
        <f aca="false">IF(AG15="","",AG15)</f>
        <v>2</v>
      </c>
      <c r="AB19" s="38"/>
      <c r="AC19" s="38" t="n">
        <f aca="false">IF(AI17="","",AI17)</f>
        <v>1</v>
      </c>
      <c r="AD19" s="38"/>
      <c r="AE19" s="38" t="n">
        <f aca="false">IF(AG17="","",AG17)</f>
        <v>0</v>
      </c>
      <c r="AF19" s="38"/>
      <c r="AG19" s="35"/>
      <c r="AH19" s="35"/>
      <c r="AI19" s="35"/>
      <c r="AJ19" s="35"/>
      <c r="AK19" s="41"/>
      <c r="AL19" s="41"/>
      <c r="AM19" s="36"/>
      <c r="AN19" s="36"/>
      <c r="AO19" s="36"/>
      <c r="AP19" s="36"/>
      <c r="AQ19" s="41"/>
      <c r="AR19" s="41"/>
      <c r="AS19" s="36"/>
      <c r="AT19" s="36"/>
      <c r="AU19" s="36"/>
      <c r="AV19" s="36"/>
      <c r="AW19" s="36"/>
      <c r="AX19" s="36"/>
      <c r="AY19" s="41"/>
      <c r="AZ19" s="41"/>
      <c r="BG19" s="43"/>
    </row>
    <row r="20" customFormat="false" ht="13.5" hidden="false" customHeight="false" outlineLevel="0" collapsed="false">
      <c r="AL20" s="34"/>
    </row>
    <row r="21" customFormat="false" ht="13.5" hidden="false" customHeight="false" outlineLevel="0" collapsed="false">
      <c r="A21" s="35" t="s">
        <v>83</v>
      </c>
      <c r="B21" s="35"/>
      <c r="C21" s="35"/>
      <c r="D21" s="35"/>
      <c r="E21" s="36" t="str">
        <f aca="false">A22</f>
        <v>東部SSS</v>
      </c>
      <c r="F21" s="36"/>
      <c r="G21" s="36"/>
      <c r="H21" s="36"/>
      <c r="I21" s="37" t="str">
        <f aca="false">A24</f>
        <v>南陽FCW</v>
      </c>
      <c r="J21" s="37"/>
      <c r="K21" s="37"/>
      <c r="L21" s="37"/>
      <c r="M21" s="45" t="str">
        <f aca="false">A26</f>
        <v>北部FC</v>
      </c>
      <c r="N21" s="45"/>
      <c r="O21" s="45"/>
      <c r="P21" s="45"/>
      <c r="Q21" s="37" t="str">
        <f aca="false">A28</f>
        <v>アステラーソ</v>
      </c>
      <c r="R21" s="37" t="s">
        <v>73</v>
      </c>
      <c r="S21" s="37" t="s">
        <v>73</v>
      </c>
      <c r="T21" s="37" t="s">
        <v>73</v>
      </c>
      <c r="U21" s="35" t="str">
        <f aca="false">A30</f>
        <v>HIRO'S</v>
      </c>
      <c r="V21" s="35"/>
      <c r="W21" s="35"/>
      <c r="X21" s="35"/>
      <c r="Y21" s="35" t="str">
        <f aca="false">A32</f>
        <v>南陽FCM</v>
      </c>
      <c r="Z21" s="35"/>
      <c r="AA21" s="35"/>
      <c r="AB21" s="35"/>
      <c r="AC21" s="35" t="str">
        <f aca="false">A34</f>
        <v>FCグラッソ</v>
      </c>
      <c r="AD21" s="35"/>
      <c r="AE21" s="35"/>
      <c r="AF21" s="35"/>
      <c r="AG21" s="35" t="str">
        <f aca="false">A36</f>
        <v>城北FC</v>
      </c>
      <c r="AH21" s="35"/>
      <c r="AI21" s="35"/>
      <c r="AJ21" s="35"/>
      <c r="AK21" s="35" t="s">
        <v>74</v>
      </c>
      <c r="AL21" s="35"/>
      <c r="AM21" s="38" t="s">
        <v>75</v>
      </c>
      <c r="AN21" s="38"/>
      <c r="AO21" s="38" t="s">
        <v>76</v>
      </c>
      <c r="AP21" s="38"/>
      <c r="AQ21" s="35" t="s">
        <v>77</v>
      </c>
      <c r="AR21" s="35"/>
      <c r="AS21" s="35" t="s">
        <v>78</v>
      </c>
      <c r="AT21" s="35"/>
      <c r="AU21" s="35" t="s">
        <v>79</v>
      </c>
      <c r="AV21" s="35"/>
      <c r="AW21" s="35" t="s">
        <v>80</v>
      </c>
      <c r="AX21" s="35"/>
      <c r="AY21" s="35" t="s">
        <v>81</v>
      </c>
      <c r="AZ21" s="35"/>
    </row>
    <row r="22" customFormat="false" ht="36.75" hidden="false" customHeight="true" outlineLevel="0" collapsed="false">
      <c r="A22" s="35" t="s">
        <v>44</v>
      </c>
      <c r="B22" s="35" t="s">
        <v>44</v>
      </c>
      <c r="C22" s="35" t="s">
        <v>44</v>
      </c>
      <c r="D22" s="35" t="s">
        <v>44</v>
      </c>
      <c r="E22" s="35"/>
      <c r="F22" s="35"/>
      <c r="G22" s="35"/>
      <c r="H22" s="35"/>
      <c r="I22" s="40" t="str">
        <f aca="false">IF(I23="","",IF(I23=K23,"△",IF(I23&gt;K23,"○","×")))</f>
        <v>×</v>
      </c>
      <c r="J22" s="40"/>
      <c r="K22" s="40"/>
      <c r="L22" s="40"/>
      <c r="M22" s="40" t="str">
        <f aca="false">IF(M23="","",IF(M23=O23,"△",IF(M23&gt;O23,"○","×")))</f>
        <v>×</v>
      </c>
      <c r="N22" s="40"/>
      <c r="O22" s="40"/>
      <c r="P22" s="40"/>
      <c r="Q22" s="40" t="str">
        <f aca="false">IF(Q23="","",IF(Q23=S23,"△",IF(Q23&gt;S23,"○","×")))</f>
        <v>×</v>
      </c>
      <c r="R22" s="40"/>
      <c r="S22" s="40"/>
      <c r="T22" s="40"/>
      <c r="U22" s="40" t="str">
        <f aca="false">IF(U23="","",IF(U23=W23,"△",IF(U23&gt;W23,"○","×")))</f>
        <v>○</v>
      </c>
      <c r="V22" s="40"/>
      <c r="W22" s="40"/>
      <c r="X22" s="40"/>
      <c r="Y22" s="40" t="str">
        <f aca="false">IF(Y23="","",IF(Y23=AA23,"△",IF(Y23&gt;AA23,"○","×")))</f>
        <v>○</v>
      </c>
      <c r="Z22" s="40"/>
      <c r="AA22" s="40"/>
      <c r="AB22" s="40"/>
      <c r="AC22" s="40" t="str">
        <f aca="false">IF(AC23="","",IF(AC23=AE23,"△",IF(AC23&gt;AE23,"○","×")))</f>
        <v>×</v>
      </c>
      <c r="AD22" s="40"/>
      <c r="AE22" s="40"/>
      <c r="AF22" s="40"/>
      <c r="AG22" s="40" t="str">
        <f aca="false">IF(AG23="","",IF(AG23=AI23,"△",IF(AG23&gt;AI23,"○","×")))</f>
        <v>△</v>
      </c>
      <c r="AH22" s="40"/>
      <c r="AI22" s="40"/>
      <c r="AJ22" s="40"/>
      <c r="AK22" s="41" t="n">
        <f aca="false">IF(BF22=0,"", COUNTIF(E22:AJ22,"○"))</f>
        <v>2</v>
      </c>
      <c r="AL22" s="41"/>
      <c r="AM22" s="36" t="n">
        <f aca="false">IF(BF22=0,"", COUNTIF(E22:AJ22,"×"))</f>
        <v>4</v>
      </c>
      <c r="AN22" s="36"/>
      <c r="AO22" s="36" t="n">
        <f aca="false">IF(BF22=0,"", COUNTIF(E22:AJ22,"△"))</f>
        <v>1</v>
      </c>
      <c r="AP22" s="36"/>
      <c r="AQ22" s="41" t="n">
        <f aca="false">IF(BF22=0,"", AK22*3+AO22)</f>
        <v>7</v>
      </c>
      <c r="AR22" s="41"/>
      <c r="AS22" s="36" t="n">
        <f aca="false">IF(BF22=0,"",SUM(E23,I23,M23,Q23,U23,Y23,AC23,AG23))</f>
        <v>4</v>
      </c>
      <c r="AT22" s="36"/>
      <c r="AU22" s="36" t="n">
        <f aca="false">IF(BF22=0,"",SUM(G23,K23,O23,S23,W23,AA23,AE23,AI23))</f>
        <v>23</v>
      </c>
      <c r="AV22" s="36"/>
      <c r="AW22" s="36" t="n">
        <f aca="false">IF(BF22=0,"",SUM(AS22,-AU22))</f>
        <v>-19</v>
      </c>
      <c r="AX22" s="36"/>
      <c r="AY22" s="41" t="n">
        <f aca="false">IF($BF$22=0,"",_xlfn.RANK.EQ(BG22,$BG$22:$BG$37))</f>
        <v>7</v>
      </c>
      <c r="AZ22" s="41"/>
      <c r="BF22" s="42" t="n">
        <f aca="false">COUNTA(I23:AJ23,M25:AJ25,Q27:AJ27,U29:AJ29,Y31:AJ31,AC33:AJ33,AG35:AJ35)</f>
        <v>56</v>
      </c>
      <c r="BG22" s="43" t="n">
        <f aca="false">IF(BF22=0,"",10000000000+(AQ22*100000000)+(100000+(AW22*1000))+(AS22))</f>
        <v>10700081004</v>
      </c>
    </row>
    <row r="23" customFormat="false" ht="24" hidden="false" customHeight="true" outlineLevel="0" collapsed="false">
      <c r="A23" s="35" t="s">
        <v>46</v>
      </c>
      <c r="B23" s="35" t="s">
        <v>46</v>
      </c>
      <c r="C23" s="35" t="s">
        <v>46</v>
      </c>
      <c r="D23" s="35" t="s">
        <v>46</v>
      </c>
      <c r="E23" s="35"/>
      <c r="F23" s="35"/>
      <c r="G23" s="35"/>
      <c r="H23" s="35"/>
      <c r="I23" s="44" t="n">
        <v>0</v>
      </c>
      <c r="J23" s="44"/>
      <c r="K23" s="44" t="n">
        <v>4</v>
      </c>
      <c r="L23" s="44"/>
      <c r="M23" s="44" t="n">
        <v>0</v>
      </c>
      <c r="N23" s="44"/>
      <c r="O23" s="44" t="n">
        <v>9</v>
      </c>
      <c r="P23" s="44"/>
      <c r="Q23" s="44" t="n">
        <v>0</v>
      </c>
      <c r="R23" s="44"/>
      <c r="S23" s="44" t="n">
        <v>4</v>
      </c>
      <c r="T23" s="44"/>
      <c r="U23" s="44" t="n">
        <v>3</v>
      </c>
      <c r="V23" s="44"/>
      <c r="W23" s="44" t="n">
        <v>2</v>
      </c>
      <c r="X23" s="44"/>
      <c r="Y23" s="44" t="n">
        <v>1</v>
      </c>
      <c r="Z23" s="44"/>
      <c r="AA23" s="44" t="n">
        <v>0</v>
      </c>
      <c r="AB23" s="44"/>
      <c r="AC23" s="44" t="n">
        <v>0</v>
      </c>
      <c r="AD23" s="44"/>
      <c r="AE23" s="44" t="n">
        <v>4</v>
      </c>
      <c r="AF23" s="44"/>
      <c r="AG23" s="44" t="n">
        <v>0</v>
      </c>
      <c r="AH23" s="44"/>
      <c r="AI23" s="44" t="n">
        <v>0</v>
      </c>
      <c r="AJ23" s="44"/>
      <c r="AK23" s="41"/>
      <c r="AL23" s="41"/>
      <c r="AM23" s="36"/>
      <c r="AN23" s="36"/>
      <c r="AO23" s="36"/>
      <c r="AP23" s="36"/>
      <c r="AQ23" s="41"/>
      <c r="AR23" s="41"/>
      <c r="AS23" s="36"/>
      <c r="AT23" s="36"/>
      <c r="AU23" s="36"/>
      <c r="AV23" s="36"/>
      <c r="AW23" s="36"/>
      <c r="AX23" s="36"/>
      <c r="AY23" s="41"/>
      <c r="AZ23" s="41"/>
      <c r="BG23" s="43"/>
    </row>
    <row r="24" customFormat="false" ht="36.75" hidden="false" customHeight="true" outlineLevel="0" collapsed="false">
      <c r="A24" s="35" t="s">
        <v>48</v>
      </c>
      <c r="B24" s="35" t="s">
        <v>48</v>
      </c>
      <c r="C24" s="35" t="s">
        <v>48</v>
      </c>
      <c r="D24" s="35" t="s">
        <v>48</v>
      </c>
      <c r="E24" s="40" t="str">
        <f aca="false">IF(E25="","",IF(E25=G25,"△",IF(E25&gt;G25,"○","×")))</f>
        <v>○</v>
      </c>
      <c r="F24" s="40"/>
      <c r="G24" s="40"/>
      <c r="H24" s="40"/>
      <c r="I24" s="35"/>
      <c r="J24" s="35"/>
      <c r="K24" s="35"/>
      <c r="L24" s="35"/>
      <c r="M24" s="40" t="str">
        <f aca="false">IF(M25="","",IF(M25=O25,"△",IF(M25&gt;O25,"○","×")))</f>
        <v>△</v>
      </c>
      <c r="N24" s="40"/>
      <c r="O24" s="40"/>
      <c r="P24" s="40"/>
      <c r="Q24" s="40" t="str">
        <f aca="false">IF(Q25="","",IF(Q25=S25,"△",IF(Q25&gt;S25,"○","×")))</f>
        <v>△</v>
      </c>
      <c r="R24" s="40"/>
      <c r="S24" s="40"/>
      <c r="T24" s="40"/>
      <c r="U24" s="40" t="str">
        <f aca="false">IF(U25="","",IF(U25=W25,"△",IF(U25&gt;W25,"○","×")))</f>
        <v>○</v>
      </c>
      <c r="V24" s="40"/>
      <c r="W24" s="40"/>
      <c r="X24" s="40"/>
      <c r="Y24" s="40" t="str">
        <f aca="false">IF(Y25="","",IF(Y25=AA25,"△",IF(Y25&gt;AA25,"○","×")))</f>
        <v>○</v>
      </c>
      <c r="Z24" s="40"/>
      <c r="AA24" s="40"/>
      <c r="AB24" s="40"/>
      <c r="AC24" s="40" t="str">
        <f aca="false">IF(AC25="","",IF(AC25=AE25,"△",IF(AC25&gt;AE25,"○","×")))</f>
        <v>×</v>
      </c>
      <c r="AD24" s="40"/>
      <c r="AE24" s="40"/>
      <c r="AF24" s="40"/>
      <c r="AG24" s="40" t="str">
        <f aca="false">IF(AG25="","",IF(AG25=AI25,"△",IF(AG25&gt;AI25,"○","×")))</f>
        <v>×</v>
      </c>
      <c r="AH24" s="40"/>
      <c r="AI24" s="40"/>
      <c r="AJ24" s="40"/>
      <c r="AK24" s="41" t="n">
        <f aca="false">IF(BF22=0,"", COUNTIF(E24:AJ24,"○"))</f>
        <v>3</v>
      </c>
      <c r="AL24" s="41"/>
      <c r="AM24" s="36" t="n">
        <f aca="false">IF(BF22=0,"", COUNTIF(E24:AJ24,"×"))</f>
        <v>2</v>
      </c>
      <c r="AN24" s="36"/>
      <c r="AO24" s="41" t="n">
        <f aca="false">IF(BF22=0,"", COUNTIF(E24:AJ24,"△"))</f>
        <v>2</v>
      </c>
      <c r="AP24" s="41"/>
      <c r="AQ24" s="41" t="n">
        <f aca="false">IF(BF22=0,"", AK24*3+AO24)</f>
        <v>11</v>
      </c>
      <c r="AR24" s="41"/>
      <c r="AS24" s="36" t="n">
        <f aca="false">IF(BF22=0,"",SUM(E25,I25,M25,Q25,U25,Y25,AC25,AG25))</f>
        <v>11</v>
      </c>
      <c r="AT24" s="36"/>
      <c r="AU24" s="36" t="n">
        <f aca="false">IF(BF22=0,"",SUM(G25,K25,O25,S25,W25,AA25,AE25,AI25))</f>
        <v>7</v>
      </c>
      <c r="AV24" s="36"/>
      <c r="AW24" s="36" t="n">
        <f aca="false">IF(BF22=0,"",SUM(AS24,-AU24))</f>
        <v>4</v>
      </c>
      <c r="AX24" s="36"/>
      <c r="AY24" s="41" t="n">
        <f aca="false">IF($BF$22=0,"",_xlfn.RANK.EQ(BG24,$BG$22:$BG$37))</f>
        <v>4</v>
      </c>
      <c r="AZ24" s="41"/>
      <c r="BG24" s="43" t="n">
        <f aca="false">IF(BF22=0,"",10000000000+(AQ24*100000000)+(100000+(AW24*1000))+(AS24))</f>
        <v>11100104011</v>
      </c>
    </row>
    <row r="25" customFormat="false" ht="24" hidden="false" customHeight="true" outlineLevel="0" collapsed="false">
      <c r="A25" s="35" t="s">
        <v>50</v>
      </c>
      <c r="B25" s="35" t="s">
        <v>50</v>
      </c>
      <c r="C25" s="35" t="s">
        <v>50</v>
      </c>
      <c r="D25" s="35" t="s">
        <v>50</v>
      </c>
      <c r="E25" s="38" t="n">
        <f aca="false">IF(K23="","",K23)</f>
        <v>4</v>
      </c>
      <c r="F25" s="38"/>
      <c r="G25" s="38" t="n">
        <f aca="false">IF(I23="","",I23)</f>
        <v>0</v>
      </c>
      <c r="H25" s="38"/>
      <c r="I25" s="35"/>
      <c r="J25" s="35"/>
      <c r="K25" s="35"/>
      <c r="L25" s="35"/>
      <c r="M25" s="44" t="n">
        <v>1</v>
      </c>
      <c r="N25" s="44"/>
      <c r="O25" s="44" t="n">
        <v>1</v>
      </c>
      <c r="P25" s="44"/>
      <c r="Q25" s="44" t="n">
        <v>1</v>
      </c>
      <c r="R25" s="44"/>
      <c r="S25" s="44" t="n">
        <v>1</v>
      </c>
      <c r="T25" s="44"/>
      <c r="U25" s="44" t="n">
        <v>2</v>
      </c>
      <c r="V25" s="44"/>
      <c r="W25" s="44" t="n">
        <v>0</v>
      </c>
      <c r="X25" s="44"/>
      <c r="Y25" s="44" t="n">
        <v>2</v>
      </c>
      <c r="Z25" s="44"/>
      <c r="AA25" s="44" t="n">
        <v>0</v>
      </c>
      <c r="AB25" s="44"/>
      <c r="AC25" s="44" t="n">
        <v>1</v>
      </c>
      <c r="AD25" s="44"/>
      <c r="AE25" s="44" t="n">
        <v>3</v>
      </c>
      <c r="AF25" s="44"/>
      <c r="AG25" s="44" t="n">
        <v>0</v>
      </c>
      <c r="AH25" s="44"/>
      <c r="AI25" s="44" t="n">
        <v>2</v>
      </c>
      <c r="AJ25" s="44"/>
      <c r="AK25" s="41"/>
      <c r="AL25" s="41"/>
      <c r="AM25" s="36"/>
      <c r="AN25" s="36"/>
      <c r="AO25" s="41"/>
      <c r="AP25" s="41"/>
      <c r="AQ25" s="41"/>
      <c r="AR25" s="41"/>
      <c r="AS25" s="36"/>
      <c r="AT25" s="36"/>
      <c r="AU25" s="36"/>
      <c r="AV25" s="36"/>
      <c r="AW25" s="36"/>
      <c r="AX25" s="36"/>
      <c r="AY25" s="41"/>
      <c r="AZ25" s="41"/>
      <c r="BG25" s="43"/>
    </row>
    <row r="26" customFormat="false" ht="36.75" hidden="false" customHeight="true" outlineLevel="0" collapsed="false">
      <c r="A26" s="35" t="s">
        <v>45</v>
      </c>
      <c r="B26" s="35" t="s">
        <v>45</v>
      </c>
      <c r="C26" s="35" t="s">
        <v>45</v>
      </c>
      <c r="D26" s="35" t="s">
        <v>45</v>
      </c>
      <c r="E26" s="40" t="str">
        <f aca="false">IF(E27="","",IF(E27=G27,"△",IF(E27&gt;G27,"○","×")))</f>
        <v>○</v>
      </c>
      <c r="F26" s="40"/>
      <c r="G26" s="40"/>
      <c r="H26" s="40"/>
      <c r="I26" s="40" t="str">
        <f aca="false">IF(I27="","",IF(I27=K27,"△",IF(I27&gt;K27,"○","×")))</f>
        <v>△</v>
      </c>
      <c r="J26" s="40"/>
      <c r="K26" s="40"/>
      <c r="L26" s="40"/>
      <c r="M26" s="35"/>
      <c r="N26" s="35"/>
      <c r="O26" s="35"/>
      <c r="P26" s="35"/>
      <c r="Q26" s="40" t="str">
        <f aca="false">IF(Q27="","",IF(Q27=S27,"△",IF(Q27&gt;S27,"○","×")))</f>
        <v>△</v>
      </c>
      <c r="R26" s="40"/>
      <c r="S26" s="40"/>
      <c r="T26" s="40"/>
      <c r="U26" s="40" t="str">
        <f aca="false">IF(U27="","",IF(U27=W27,"△",IF(U27&gt;W27,"○","×")))</f>
        <v>○</v>
      </c>
      <c r="V26" s="40"/>
      <c r="W26" s="40"/>
      <c r="X26" s="40"/>
      <c r="Y26" s="40" t="str">
        <f aca="false">IF(Y27="","",IF(Y27=AA27,"△",IF(Y27&gt;AA27,"○","×")))</f>
        <v>△</v>
      </c>
      <c r="Z26" s="40"/>
      <c r="AA26" s="40"/>
      <c r="AB26" s="40"/>
      <c r="AC26" s="40" t="str">
        <f aca="false">IF(AC27="","",IF(AC27=AE27,"△",IF(AC27&gt;AE27,"○","×")))</f>
        <v>○</v>
      </c>
      <c r="AD26" s="40"/>
      <c r="AE26" s="40"/>
      <c r="AF26" s="40"/>
      <c r="AG26" s="40" t="str">
        <f aca="false">IF(AG27="","",IF(AG27=AI27,"△",IF(AG27&gt;AI27,"○","×")))</f>
        <v>○</v>
      </c>
      <c r="AH26" s="40"/>
      <c r="AI26" s="40"/>
      <c r="AJ26" s="40"/>
      <c r="AK26" s="41" t="n">
        <f aca="false">IF(BF22=0,"", COUNTIF(E26:AJ26,"○"))</f>
        <v>4</v>
      </c>
      <c r="AL26" s="41"/>
      <c r="AM26" s="36" t="n">
        <f aca="false">IF(BF22=0,"", COUNTIF(E26:AJ26,"×"))</f>
        <v>0</v>
      </c>
      <c r="AN26" s="36"/>
      <c r="AO26" s="36" t="n">
        <f aca="false">IF(BF22=0,"", COUNTIF(E26:AJ26,"△"))</f>
        <v>3</v>
      </c>
      <c r="AP26" s="36"/>
      <c r="AQ26" s="41" t="n">
        <f aca="false">IF(BF22=0,"", AK26*3+AO26)</f>
        <v>15</v>
      </c>
      <c r="AR26" s="41"/>
      <c r="AS26" s="36" t="n">
        <f aca="false">IF(BF22=0,"",SUM(E27,I27,M27,Q27,U27,Y27,AC27,AG27))</f>
        <v>15</v>
      </c>
      <c r="AT26" s="36"/>
      <c r="AU26" s="36" t="n">
        <f aca="false">IF(BF22=0,"",SUM(G27,K27,O27,S27,W27,AA27,AE27,AI27))</f>
        <v>1</v>
      </c>
      <c r="AV26" s="36"/>
      <c r="AW26" s="36" t="n">
        <f aca="false">IF(BF22=0,"",SUM(AS26,-AU26))</f>
        <v>14</v>
      </c>
      <c r="AX26" s="36"/>
      <c r="AY26" s="41" t="n">
        <f aca="false">IF($BF$22=0,"",_xlfn.RANK.EQ(BG26,$BG$22:$BG$37))</f>
        <v>1</v>
      </c>
      <c r="AZ26" s="41"/>
      <c r="BG26" s="43" t="n">
        <f aca="false">IF(BF22=0,"",10000000000+(AQ26*100000000)+(100000+(AW26*1000))+(AS26))</f>
        <v>11500114015</v>
      </c>
    </row>
    <row r="27" customFormat="false" ht="24" hidden="false" customHeight="true" outlineLevel="0" collapsed="false">
      <c r="A27" s="35" t="s">
        <v>44</v>
      </c>
      <c r="B27" s="35" t="s">
        <v>44</v>
      </c>
      <c r="C27" s="35" t="s">
        <v>44</v>
      </c>
      <c r="D27" s="35" t="s">
        <v>44</v>
      </c>
      <c r="E27" s="38" t="n">
        <f aca="false">IF(O23="","",O23)</f>
        <v>9</v>
      </c>
      <c r="F27" s="38"/>
      <c r="G27" s="38" t="n">
        <f aca="false">IF(M23="","",M23)</f>
        <v>0</v>
      </c>
      <c r="H27" s="38"/>
      <c r="I27" s="38" t="n">
        <f aca="false">IF(O25="","",O25)</f>
        <v>1</v>
      </c>
      <c r="J27" s="38"/>
      <c r="K27" s="38" t="n">
        <f aca="false">IF(M25="","",M25)</f>
        <v>1</v>
      </c>
      <c r="L27" s="38"/>
      <c r="M27" s="35"/>
      <c r="N27" s="35"/>
      <c r="O27" s="35"/>
      <c r="P27" s="35"/>
      <c r="Q27" s="44" t="n">
        <v>0</v>
      </c>
      <c r="R27" s="44"/>
      <c r="S27" s="44" t="n">
        <v>0</v>
      </c>
      <c r="T27" s="44"/>
      <c r="U27" s="44" t="n">
        <v>2</v>
      </c>
      <c r="V27" s="44"/>
      <c r="W27" s="44" t="n">
        <v>0</v>
      </c>
      <c r="X27" s="44"/>
      <c r="Y27" s="44" t="n">
        <v>0</v>
      </c>
      <c r="Z27" s="44"/>
      <c r="AA27" s="44" t="n">
        <v>0</v>
      </c>
      <c r="AB27" s="44"/>
      <c r="AC27" s="44" t="n">
        <v>2</v>
      </c>
      <c r="AD27" s="44"/>
      <c r="AE27" s="44" t="n">
        <v>0</v>
      </c>
      <c r="AF27" s="44"/>
      <c r="AG27" s="44" t="n">
        <v>1</v>
      </c>
      <c r="AH27" s="44"/>
      <c r="AI27" s="44" t="n">
        <v>0</v>
      </c>
      <c r="AJ27" s="44"/>
      <c r="AK27" s="41"/>
      <c r="AL27" s="41"/>
      <c r="AM27" s="36"/>
      <c r="AN27" s="36"/>
      <c r="AO27" s="36"/>
      <c r="AP27" s="36"/>
      <c r="AQ27" s="41"/>
      <c r="AR27" s="41"/>
      <c r="AS27" s="36"/>
      <c r="AT27" s="36"/>
      <c r="AU27" s="36"/>
      <c r="AV27" s="36"/>
      <c r="AW27" s="36"/>
      <c r="AX27" s="36"/>
      <c r="AY27" s="41"/>
      <c r="AZ27" s="41"/>
      <c r="BG27" s="43"/>
    </row>
    <row r="28" customFormat="false" ht="36.75" hidden="false" customHeight="true" outlineLevel="0" collapsed="false">
      <c r="A28" s="35" t="s">
        <v>46</v>
      </c>
      <c r="B28" s="35" t="s">
        <v>46</v>
      </c>
      <c r="C28" s="35" t="s">
        <v>46</v>
      </c>
      <c r="D28" s="35" t="s">
        <v>46</v>
      </c>
      <c r="E28" s="40" t="str">
        <f aca="false">IF(E29="","",IF(E29=G29,"△",IF(E29&gt;G29,"○","×")))</f>
        <v>○</v>
      </c>
      <c r="F28" s="40"/>
      <c r="G28" s="40"/>
      <c r="H28" s="40"/>
      <c r="I28" s="40" t="str">
        <f aca="false">IF(I29="","",IF(I29=K29,"△",IF(I29&gt;K29,"○","×")))</f>
        <v>△</v>
      </c>
      <c r="J28" s="40"/>
      <c r="K28" s="40"/>
      <c r="L28" s="40"/>
      <c r="M28" s="40" t="str">
        <f aca="false">IF(M29="","",IF(M29=O29,"△",IF(M29&gt;O29,"○","×")))</f>
        <v>△</v>
      </c>
      <c r="N28" s="40"/>
      <c r="O28" s="40"/>
      <c r="P28" s="40"/>
      <c r="Q28" s="35"/>
      <c r="R28" s="35"/>
      <c r="S28" s="35"/>
      <c r="T28" s="35"/>
      <c r="U28" s="40" t="str">
        <f aca="false">IF(U29="","",IF(U29=W29,"△",IF(U29&gt;W29,"○","×")))</f>
        <v>○</v>
      </c>
      <c r="V28" s="40"/>
      <c r="W28" s="40"/>
      <c r="X28" s="40"/>
      <c r="Y28" s="40" t="str">
        <f aca="false">IF(Y29="","",IF(Y29=AA29,"△",IF(Y29&gt;AA29,"○","×")))</f>
        <v>△</v>
      </c>
      <c r="Z28" s="40"/>
      <c r="AA28" s="40"/>
      <c r="AB28" s="40"/>
      <c r="AC28" s="40" t="str">
        <f aca="false">IF(AC29="","",IF(AC29=AE29,"△",IF(AC29&gt;AE29,"○","×")))</f>
        <v>△</v>
      </c>
      <c r="AD28" s="40"/>
      <c r="AE28" s="40"/>
      <c r="AF28" s="40"/>
      <c r="AG28" s="40" t="str">
        <f aca="false">IF(AG29="","",IF(AG29=AI29,"△",IF(AG29&gt;AI29,"○","×")))</f>
        <v>△</v>
      </c>
      <c r="AH28" s="40"/>
      <c r="AI28" s="40"/>
      <c r="AJ28" s="40"/>
      <c r="AK28" s="41" t="n">
        <f aca="false">IF(BF22=0,"", COUNTIF(E28:AJ28,"○"))</f>
        <v>2</v>
      </c>
      <c r="AL28" s="41"/>
      <c r="AM28" s="36" t="n">
        <f aca="false">IF(BF22=0,"", COUNTIF(E28:AJ28,"×"))</f>
        <v>0</v>
      </c>
      <c r="AN28" s="36"/>
      <c r="AO28" s="36" t="n">
        <f aca="false">IF(BF22=0,"", COUNTIF(E28:AJ28,"△"))</f>
        <v>5</v>
      </c>
      <c r="AP28" s="36"/>
      <c r="AQ28" s="41" t="n">
        <f aca="false">IF(BF22=0,"", AK28*3+AO28)</f>
        <v>11</v>
      </c>
      <c r="AR28" s="41"/>
      <c r="AS28" s="36" t="n">
        <f aca="false">IF(BF22=0,"",SUM(E29,I29,M29,Q29,U29,Y29,AC29,AG29))</f>
        <v>8</v>
      </c>
      <c r="AT28" s="36"/>
      <c r="AU28" s="36" t="n">
        <f aca="false">IF(BF22=0,"",SUM(G29,K29,O29,S29,W29,AA29,AE29,AI29))</f>
        <v>1</v>
      </c>
      <c r="AV28" s="36"/>
      <c r="AW28" s="36" t="n">
        <f aca="false">IF(BF22=0,"",SUM(AS28,-AU28))</f>
        <v>7</v>
      </c>
      <c r="AX28" s="36"/>
      <c r="AY28" s="41" t="n">
        <f aca="false">IF($BF$22=0,"",_xlfn.RANK.EQ(BG28,$BG$22:$BG$37))</f>
        <v>3</v>
      </c>
      <c r="AZ28" s="41"/>
      <c r="BG28" s="43" t="n">
        <f aca="false">IF(BF22=0,"",10000000000+(AQ28*100000000)+(100000+(AW28*1000))+(AS28))</f>
        <v>11100107008</v>
      </c>
    </row>
    <row r="29" customFormat="false" ht="24" hidden="false" customHeight="true" outlineLevel="0" collapsed="false">
      <c r="A29" s="35" t="s">
        <v>48</v>
      </c>
      <c r="B29" s="35" t="s">
        <v>48</v>
      </c>
      <c r="C29" s="35" t="s">
        <v>48</v>
      </c>
      <c r="D29" s="35" t="s">
        <v>48</v>
      </c>
      <c r="E29" s="38" t="n">
        <f aca="false">IF(S23="","",S23)</f>
        <v>4</v>
      </c>
      <c r="F29" s="38"/>
      <c r="G29" s="38" t="n">
        <f aca="false">IF(Q23="","",Q23)</f>
        <v>0</v>
      </c>
      <c r="H29" s="38"/>
      <c r="I29" s="38" t="n">
        <f aca="false">IF(S25="","",S25)</f>
        <v>1</v>
      </c>
      <c r="J29" s="38"/>
      <c r="K29" s="38" t="n">
        <f aca="false">IF(Q25="","",Q25)</f>
        <v>1</v>
      </c>
      <c r="L29" s="38"/>
      <c r="M29" s="38" t="n">
        <f aca="false">IF(S27="","",S27)</f>
        <v>0</v>
      </c>
      <c r="N29" s="38"/>
      <c r="O29" s="38" t="n">
        <f aca="false">IF(Q27="","",Q27)</f>
        <v>0</v>
      </c>
      <c r="P29" s="38"/>
      <c r="Q29" s="35"/>
      <c r="R29" s="35"/>
      <c r="S29" s="35"/>
      <c r="T29" s="35"/>
      <c r="U29" s="44" t="n">
        <v>3</v>
      </c>
      <c r="V29" s="44"/>
      <c r="W29" s="44" t="n">
        <v>0</v>
      </c>
      <c r="X29" s="44"/>
      <c r="Y29" s="44" t="n">
        <v>0</v>
      </c>
      <c r="Z29" s="44"/>
      <c r="AA29" s="44" t="n">
        <v>0</v>
      </c>
      <c r="AB29" s="44"/>
      <c r="AC29" s="44" t="n">
        <v>0</v>
      </c>
      <c r="AD29" s="44"/>
      <c r="AE29" s="44" t="n">
        <v>0</v>
      </c>
      <c r="AF29" s="44"/>
      <c r="AG29" s="44" t="n">
        <v>0</v>
      </c>
      <c r="AH29" s="44"/>
      <c r="AI29" s="44" t="n">
        <v>0</v>
      </c>
      <c r="AJ29" s="44"/>
      <c r="AK29" s="41"/>
      <c r="AL29" s="41"/>
      <c r="AM29" s="36"/>
      <c r="AN29" s="36"/>
      <c r="AO29" s="36"/>
      <c r="AP29" s="36"/>
      <c r="AQ29" s="41"/>
      <c r="AR29" s="41"/>
      <c r="AS29" s="36"/>
      <c r="AT29" s="36"/>
      <c r="AU29" s="36"/>
      <c r="AV29" s="36"/>
      <c r="AW29" s="36"/>
      <c r="AX29" s="36"/>
      <c r="AY29" s="41"/>
      <c r="AZ29" s="41"/>
      <c r="BG29" s="43"/>
    </row>
    <row r="30" customFormat="false" ht="36.75" hidden="false" customHeight="true" outlineLevel="0" collapsed="false">
      <c r="A30" s="35" t="s">
        <v>50</v>
      </c>
      <c r="B30" s="35" t="s">
        <v>50</v>
      </c>
      <c r="C30" s="35" t="s">
        <v>50</v>
      </c>
      <c r="D30" s="35" t="s">
        <v>50</v>
      </c>
      <c r="E30" s="40" t="str">
        <f aca="false">IF(E31="","",IF(E31=G31,"△",IF(E31&gt;G31,"○","×")))</f>
        <v>×</v>
      </c>
      <c r="F30" s="40"/>
      <c r="G30" s="40"/>
      <c r="H30" s="40"/>
      <c r="I30" s="40" t="str">
        <f aca="false">IF(I31="","",IF(I31=K31,"△",IF(I31&gt;K31,"○","×")))</f>
        <v>×</v>
      </c>
      <c r="J30" s="40"/>
      <c r="K30" s="40"/>
      <c r="L30" s="40"/>
      <c r="M30" s="40" t="str">
        <f aca="false">IF(M31="","",IF(M31=O31,"△",IF(M31&gt;O31,"○","×")))</f>
        <v>×</v>
      </c>
      <c r="N30" s="40"/>
      <c r="O30" s="40"/>
      <c r="P30" s="40"/>
      <c r="Q30" s="40" t="str">
        <f aca="false">IF(Q31="","",IF(Q31=S31,"△",IF(Q31&gt;S31,"○","×")))</f>
        <v>×</v>
      </c>
      <c r="R30" s="40"/>
      <c r="S30" s="40"/>
      <c r="T30" s="40"/>
      <c r="U30" s="35"/>
      <c r="V30" s="35"/>
      <c r="W30" s="35"/>
      <c r="X30" s="35"/>
      <c r="Y30" s="40" t="str">
        <f aca="false">IF(Y31="","",IF(Y31=AA31,"△",IF(Y31&gt;AA31,"○","×")))</f>
        <v>×</v>
      </c>
      <c r="Z30" s="40"/>
      <c r="AA30" s="40"/>
      <c r="AB30" s="40"/>
      <c r="AC30" s="40" t="str">
        <f aca="false">IF(AC31="","",IF(AC31=AE31,"△",IF(AC31&gt;AE31,"○","×")))</f>
        <v>×</v>
      </c>
      <c r="AD30" s="40"/>
      <c r="AE30" s="40"/>
      <c r="AF30" s="40"/>
      <c r="AG30" s="40" t="str">
        <f aca="false">IF(AG31="","",IF(AG31=AI31,"△",IF(AG31&gt;AI31,"○","×")))</f>
        <v>×</v>
      </c>
      <c r="AH30" s="40"/>
      <c r="AI30" s="40"/>
      <c r="AJ30" s="40"/>
      <c r="AK30" s="41" t="n">
        <f aca="false">IF(BF22=0,"", COUNTIF(E30:AJ30,"○"))</f>
        <v>0</v>
      </c>
      <c r="AL30" s="41"/>
      <c r="AM30" s="36" t="n">
        <f aca="false">IF(BF22=0,"", COUNTIF(E30:AJ30,"×"))</f>
        <v>7</v>
      </c>
      <c r="AN30" s="36"/>
      <c r="AO30" s="36" t="n">
        <f aca="false">IF(BF22=0,"", COUNTIF(E30:AJ30,"△"))</f>
        <v>0</v>
      </c>
      <c r="AP30" s="36"/>
      <c r="AQ30" s="41" t="n">
        <f aca="false">IF(BF22=0,"", AK30*3+AO30)</f>
        <v>0</v>
      </c>
      <c r="AR30" s="41"/>
      <c r="AS30" s="36" t="n">
        <f aca="false">IF(BF22=0,"",SUM(E31,I31,M31,Q31,U31,Y31,AC31,AG31))</f>
        <v>2</v>
      </c>
      <c r="AT30" s="36"/>
      <c r="AU30" s="36" t="n">
        <f aca="false">IF(BF22=0,"",SUM(G31,K31,O31,S31,W31,AA31,AE31,AI31))</f>
        <v>20</v>
      </c>
      <c r="AV30" s="36"/>
      <c r="AW30" s="36" t="n">
        <f aca="false">IF(BF22=0,"",SUM(AS30,-AU30))</f>
        <v>-18</v>
      </c>
      <c r="AX30" s="36"/>
      <c r="AY30" s="41" t="n">
        <f aca="false">IF($BF$22=0,"",_xlfn.RANK.EQ(BG30,$BG$22:$BG$37))</f>
        <v>8</v>
      </c>
      <c r="AZ30" s="41"/>
      <c r="BG30" s="43" t="n">
        <f aca="false">IF(BF22=0,"",10000000000+(AQ30*100000000)+(100000+(AW30*1000))+(AS30))</f>
        <v>10000082002</v>
      </c>
    </row>
    <row r="31" customFormat="false" ht="24" hidden="false" customHeight="true" outlineLevel="0" collapsed="false">
      <c r="A31" s="35" t="s">
        <v>45</v>
      </c>
      <c r="B31" s="35" t="s">
        <v>45</v>
      </c>
      <c r="C31" s="35" t="s">
        <v>45</v>
      </c>
      <c r="D31" s="35" t="s">
        <v>45</v>
      </c>
      <c r="E31" s="38" t="n">
        <f aca="false">IF(W23="","",W23)</f>
        <v>2</v>
      </c>
      <c r="F31" s="38"/>
      <c r="G31" s="38" t="n">
        <f aca="false">IF(U23="","",U23)</f>
        <v>3</v>
      </c>
      <c r="H31" s="38"/>
      <c r="I31" s="38" t="n">
        <f aca="false">IF(W25="","",W25)</f>
        <v>0</v>
      </c>
      <c r="J31" s="38"/>
      <c r="K31" s="38" t="n">
        <f aca="false">IF(U25="","",U25)</f>
        <v>2</v>
      </c>
      <c r="L31" s="38"/>
      <c r="M31" s="38" t="n">
        <f aca="false">IF(W27="","",W27)</f>
        <v>0</v>
      </c>
      <c r="N31" s="38"/>
      <c r="O31" s="38" t="n">
        <f aca="false">IF(U27="","",U27)</f>
        <v>2</v>
      </c>
      <c r="P31" s="38"/>
      <c r="Q31" s="38" t="n">
        <f aca="false">IF(W29="","",W29)</f>
        <v>0</v>
      </c>
      <c r="R31" s="38"/>
      <c r="S31" s="38" t="n">
        <f aca="false">IF(U29="","",U29)</f>
        <v>3</v>
      </c>
      <c r="T31" s="38"/>
      <c r="U31" s="35"/>
      <c r="V31" s="35"/>
      <c r="W31" s="35"/>
      <c r="X31" s="35"/>
      <c r="Y31" s="44" t="n">
        <v>0</v>
      </c>
      <c r="Z31" s="44"/>
      <c r="AA31" s="44" t="n">
        <v>2</v>
      </c>
      <c r="AB31" s="44"/>
      <c r="AC31" s="44" t="n">
        <v>0</v>
      </c>
      <c r="AD31" s="44"/>
      <c r="AE31" s="44" t="n">
        <v>3</v>
      </c>
      <c r="AF31" s="44"/>
      <c r="AG31" s="44" t="n">
        <v>0</v>
      </c>
      <c r="AH31" s="44"/>
      <c r="AI31" s="44" t="n">
        <v>5</v>
      </c>
      <c r="AJ31" s="44"/>
      <c r="AK31" s="41"/>
      <c r="AL31" s="41"/>
      <c r="AM31" s="36"/>
      <c r="AN31" s="36"/>
      <c r="AO31" s="36"/>
      <c r="AP31" s="36"/>
      <c r="AQ31" s="41"/>
      <c r="AR31" s="41"/>
      <c r="AS31" s="36"/>
      <c r="AT31" s="36"/>
      <c r="AU31" s="36"/>
      <c r="AV31" s="36"/>
      <c r="AW31" s="36"/>
      <c r="AX31" s="36"/>
      <c r="AY31" s="41"/>
      <c r="AZ31" s="41"/>
      <c r="BG31" s="43"/>
    </row>
    <row r="32" customFormat="false" ht="36.75" hidden="false" customHeight="true" outlineLevel="0" collapsed="false">
      <c r="A32" s="46" t="s">
        <v>47</v>
      </c>
      <c r="B32" s="46" t="s">
        <v>47</v>
      </c>
      <c r="C32" s="46" t="s">
        <v>47</v>
      </c>
      <c r="D32" s="46" t="s">
        <v>47</v>
      </c>
      <c r="E32" s="40" t="str">
        <f aca="false">IF(E33="","",IF(E33=G33,"△",IF(E33&gt;G33,"○","×")))</f>
        <v>×</v>
      </c>
      <c r="F32" s="40"/>
      <c r="G32" s="40"/>
      <c r="H32" s="40"/>
      <c r="I32" s="40" t="str">
        <f aca="false">IF(I33="","",IF(I33=K33,"△",IF(I33&gt;K33,"○","×")))</f>
        <v>×</v>
      </c>
      <c r="J32" s="40"/>
      <c r="K32" s="40"/>
      <c r="L32" s="40"/>
      <c r="M32" s="40" t="str">
        <f aca="false">IF(M33="","",IF(M33=O33,"△",IF(M33&gt;O33,"○","×")))</f>
        <v>△</v>
      </c>
      <c r="N32" s="40"/>
      <c r="O32" s="40"/>
      <c r="P32" s="40"/>
      <c r="Q32" s="40" t="str">
        <f aca="false">IF(Q33="","",IF(Q33=S33,"△",IF(Q33&gt;S33,"○","×")))</f>
        <v>△</v>
      </c>
      <c r="R32" s="40"/>
      <c r="S32" s="40"/>
      <c r="T32" s="40"/>
      <c r="U32" s="40" t="str">
        <f aca="false">IF(U33="","",IF(U33=W33,"△",IF(U33&gt;W33,"○","×")))</f>
        <v>○</v>
      </c>
      <c r="V32" s="40"/>
      <c r="W32" s="40"/>
      <c r="X32" s="40"/>
      <c r="Y32" s="35"/>
      <c r="Z32" s="35"/>
      <c r="AA32" s="35"/>
      <c r="AB32" s="35"/>
      <c r="AC32" s="40" t="str">
        <f aca="false">IF(AC33="","",IF(AC33=AE33,"△",IF(AC33&gt;AE33,"○","×")))</f>
        <v>○</v>
      </c>
      <c r="AD32" s="40"/>
      <c r="AE32" s="40"/>
      <c r="AF32" s="40"/>
      <c r="AG32" s="40" t="str">
        <f aca="false">IF(AG33="","",IF(AG33=AI33,"△",IF(AG33&gt;AI33,"○","×")))</f>
        <v>×</v>
      </c>
      <c r="AH32" s="40"/>
      <c r="AI32" s="40"/>
      <c r="AJ32" s="40"/>
      <c r="AK32" s="41" t="n">
        <f aca="false">IF(BF22=0,"", COUNTIF(E32:AJ32,"○"))</f>
        <v>2</v>
      </c>
      <c r="AL32" s="41"/>
      <c r="AM32" s="36" t="n">
        <f aca="false">IF(BF22=0,"", COUNTIF(E32:AJ32,"×"))</f>
        <v>3</v>
      </c>
      <c r="AN32" s="36"/>
      <c r="AO32" s="36" t="n">
        <f aca="false">IF(BF22=0,"", COUNTIF(E32:AJ32,"△"))</f>
        <v>2</v>
      </c>
      <c r="AP32" s="36"/>
      <c r="AQ32" s="41" t="n">
        <f aca="false">IF(BF22=0,"", AK32*3+AO32)</f>
        <v>8</v>
      </c>
      <c r="AR32" s="41"/>
      <c r="AS32" s="36" t="n">
        <f aca="false">IF(BF22=0,"",SUM(E33,I33,M33,Q33,U33,Y33,AC33,AG33))</f>
        <v>6</v>
      </c>
      <c r="AT32" s="36"/>
      <c r="AU32" s="36" t="n">
        <f aca="false">IF(BF22=0,"",SUM(G33,K33,O33,S33,W33,AA33,AE33,AI33))</f>
        <v>6</v>
      </c>
      <c r="AV32" s="36"/>
      <c r="AW32" s="36" t="n">
        <f aca="false">IF(BF22=0,"",SUM(AS32,-AU32))</f>
        <v>0</v>
      </c>
      <c r="AX32" s="36"/>
      <c r="AY32" s="41" t="n">
        <f aca="false">IF($BF$22=0,"",_xlfn.RANK.EQ(BG32,$BG$22:$BG$37))</f>
        <v>6</v>
      </c>
      <c r="AZ32" s="41"/>
      <c r="BG32" s="43" t="n">
        <f aca="false">IF(BF22=0,"",10000000000+(AQ32*100000000)+(100000+(AW32*1000))+(AS32))</f>
        <v>10800100006</v>
      </c>
    </row>
    <row r="33" customFormat="false" ht="24" hidden="false" customHeight="true" outlineLevel="0" collapsed="false">
      <c r="A33" s="46" t="s">
        <v>49</v>
      </c>
      <c r="B33" s="46" t="s">
        <v>49</v>
      </c>
      <c r="C33" s="46" t="s">
        <v>49</v>
      </c>
      <c r="D33" s="46" t="s">
        <v>49</v>
      </c>
      <c r="E33" s="38" t="n">
        <f aca="false">IF(AA23="","",AA23)</f>
        <v>0</v>
      </c>
      <c r="F33" s="38"/>
      <c r="G33" s="38" t="n">
        <f aca="false">IF(Y23="","",Y23)</f>
        <v>1</v>
      </c>
      <c r="H33" s="38"/>
      <c r="I33" s="38" t="n">
        <f aca="false">IF(AA25="","",AA25)</f>
        <v>0</v>
      </c>
      <c r="J33" s="38"/>
      <c r="K33" s="38" t="n">
        <f aca="false">IF(Y25="","",Y25)</f>
        <v>2</v>
      </c>
      <c r="L33" s="38"/>
      <c r="M33" s="38" t="n">
        <f aca="false">IF(AA27="","",AA27)</f>
        <v>0</v>
      </c>
      <c r="N33" s="38"/>
      <c r="O33" s="38" t="n">
        <f aca="false">IF(Y27="","",Y27)</f>
        <v>0</v>
      </c>
      <c r="P33" s="38"/>
      <c r="Q33" s="38" t="n">
        <f aca="false">IF(AA29="","",W29)</f>
        <v>0</v>
      </c>
      <c r="R33" s="38"/>
      <c r="S33" s="38" t="n">
        <f aca="false">IF(Y29="","",Y29)</f>
        <v>0</v>
      </c>
      <c r="T33" s="38"/>
      <c r="U33" s="38" t="n">
        <f aca="false">IF(AA31="","",AA31)</f>
        <v>2</v>
      </c>
      <c r="V33" s="38"/>
      <c r="W33" s="38" t="n">
        <f aca="false">IF(Y31="","",Y31)</f>
        <v>0</v>
      </c>
      <c r="X33" s="38"/>
      <c r="Y33" s="35"/>
      <c r="Z33" s="35"/>
      <c r="AA33" s="35"/>
      <c r="AB33" s="35"/>
      <c r="AC33" s="44" t="n">
        <v>3</v>
      </c>
      <c r="AD33" s="44"/>
      <c r="AE33" s="44" t="n">
        <v>0</v>
      </c>
      <c r="AF33" s="44"/>
      <c r="AG33" s="44" t="n">
        <v>1</v>
      </c>
      <c r="AH33" s="44"/>
      <c r="AI33" s="44" t="n">
        <v>3</v>
      </c>
      <c r="AJ33" s="44"/>
      <c r="AK33" s="41"/>
      <c r="AL33" s="41"/>
      <c r="AM33" s="36"/>
      <c r="AN33" s="36"/>
      <c r="AO33" s="36"/>
      <c r="AP33" s="36"/>
      <c r="AQ33" s="41"/>
      <c r="AR33" s="41"/>
      <c r="AS33" s="36"/>
      <c r="AT33" s="36"/>
      <c r="AU33" s="36"/>
      <c r="AV33" s="36"/>
      <c r="AW33" s="36"/>
      <c r="AX33" s="36"/>
      <c r="AY33" s="41"/>
      <c r="AZ33" s="41"/>
      <c r="BG33" s="43"/>
    </row>
    <row r="34" customFormat="false" ht="36.75" hidden="false" customHeight="true" outlineLevel="0" collapsed="false">
      <c r="A34" s="35" t="s">
        <v>49</v>
      </c>
      <c r="B34" s="35" t="s">
        <v>84</v>
      </c>
      <c r="C34" s="35" t="s">
        <v>84</v>
      </c>
      <c r="D34" s="35" t="s">
        <v>84</v>
      </c>
      <c r="E34" s="40" t="str">
        <f aca="false">IF(E35="","",IF(E35=G35,"△",IF(E35&gt;G35,"○","×")))</f>
        <v>○</v>
      </c>
      <c r="F34" s="40"/>
      <c r="G34" s="40"/>
      <c r="H34" s="40"/>
      <c r="I34" s="40" t="str">
        <f aca="false">IF(I35="","",IF(I35=K35,"△",IF(I35&gt;K35,"○","×")))</f>
        <v>○</v>
      </c>
      <c r="J34" s="40"/>
      <c r="K34" s="40"/>
      <c r="L34" s="40"/>
      <c r="M34" s="40" t="str">
        <f aca="false">IF(M35="","",IF(M35=O35,"△",IF(M35&gt;O35,"○","×")))</f>
        <v>×</v>
      </c>
      <c r="N34" s="40"/>
      <c r="O34" s="40"/>
      <c r="P34" s="40"/>
      <c r="Q34" s="40" t="str">
        <f aca="false">IF(Q35="","",IF(Q35=S35,"△",IF(Q35&gt;S35,"○","×")))</f>
        <v>△</v>
      </c>
      <c r="R34" s="40"/>
      <c r="S34" s="40"/>
      <c r="T34" s="40"/>
      <c r="U34" s="40" t="str">
        <f aca="false">IF(U35="","",IF(U35=W35,"△",IF(U35&gt;W35,"○","×")))</f>
        <v>○</v>
      </c>
      <c r="V34" s="40"/>
      <c r="W34" s="40"/>
      <c r="X34" s="40"/>
      <c r="Y34" s="40" t="str">
        <f aca="false">IF(Y35="","",IF(Y35=AA35,"△",IF(Y35&gt;AA35,"○","×")))</f>
        <v>×</v>
      </c>
      <c r="Z34" s="40"/>
      <c r="AA34" s="40"/>
      <c r="AB34" s="40"/>
      <c r="AC34" s="35"/>
      <c r="AD34" s="35"/>
      <c r="AE34" s="35"/>
      <c r="AF34" s="35"/>
      <c r="AG34" s="40" t="str">
        <f aca="false">IF(AG35="","",IF(AG35=AI35,"△",IF(AG35&gt;AI35,"○","×")))</f>
        <v>△</v>
      </c>
      <c r="AH34" s="40"/>
      <c r="AI34" s="40"/>
      <c r="AJ34" s="40"/>
      <c r="AK34" s="41" t="n">
        <f aca="false">IF(BF22=0,"", COUNTIF(E34:AJ34,"○"))</f>
        <v>3</v>
      </c>
      <c r="AL34" s="41"/>
      <c r="AM34" s="36" t="n">
        <f aca="false">IF(BF22=0,"", COUNTIF(E34:AJ34,"×"))</f>
        <v>2</v>
      </c>
      <c r="AN34" s="36"/>
      <c r="AO34" s="36" t="n">
        <f aca="false">IF(BF22=0,"", COUNTIF(E34:AJ34,"△"))</f>
        <v>2</v>
      </c>
      <c r="AP34" s="36"/>
      <c r="AQ34" s="41" t="n">
        <f aca="false">IF(BF22=0,"", AK34*3+AO34)</f>
        <v>11</v>
      </c>
      <c r="AR34" s="41"/>
      <c r="AS34" s="36" t="n">
        <f aca="false">IF(BF22=0,"",SUM(E35,I35,M35,Q35,U35,Y35,AC35,AG35))</f>
        <v>10</v>
      </c>
      <c r="AT34" s="36"/>
      <c r="AU34" s="36" t="n">
        <f aca="false">IF(BF22=0,"",SUM(G35,K35,O35,S35,W35,AA35,AE35,AI35))</f>
        <v>6</v>
      </c>
      <c r="AV34" s="36"/>
      <c r="AW34" s="36" t="n">
        <f aca="false">IF(BF22=0,"",SUM(AS34,-AU34))</f>
        <v>4</v>
      </c>
      <c r="AX34" s="36"/>
      <c r="AY34" s="41" t="n">
        <f aca="false">IF($BF$22=0,"",_xlfn.RANK.EQ(BG34,$BG$22:$BG$37))</f>
        <v>5</v>
      </c>
      <c r="AZ34" s="41"/>
      <c r="BG34" s="43" t="n">
        <f aca="false">IF(BF22=0,"",10000000000+(AQ34*100000000)+(100000+(AW34*1000))+(AS34))</f>
        <v>11100104010</v>
      </c>
    </row>
    <row r="35" customFormat="false" ht="24" hidden="false" customHeight="true" outlineLevel="0" collapsed="false">
      <c r="A35" s="35" t="s">
        <v>47</v>
      </c>
      <c r="B35" s="35" t="s">
        <v>47</v>
      </c>
      <c r="C35" s="35" t="s">
        <v>47</v>
      </c>
      <c r="D35" s="35" t="s">
        <v>47</v>
      </c>
      <c r="E35" s="38" t="n">
        <f aca="false">IF(AE23="","",AE23)</f>
        <v>4</v>
      </c>
      <c r="F35" s="38"/>
      <c r="G35" s="38" t="n">
        <f aca="false">IF(AC23="","",AC23)</f>
        <v>0</v>
      </c>
      <c r="H35" s="38"/>
      <c r="I35" s="38" t="n">
        <f aca="false">IF(AE25="","",AE25)</f>
        <v>3</v>
      </c>
      <c r="J35" s="38"/>
      <c r="K35" s="38" t="n">
        <f aca="false">IF(AC25="","",AC25)</f>
        <v>1</v>
      </c>
      <c r="L35" s="38"/>
      <c r="M35" s="38" t="n">
        <f aca="false">IF(AE27="","",AE27)</f>
        <v>0</v>
      </c>
      <c r="N35" s="38"/>
      <c r="O35" s="38" t="n">
        <f aca="false">IF(AC27="","",AC27)</f>
        <v>2</v>
      </c>
      <c r="P35" s="38"/>
      <c r="Q35" s="38" t="n">
        <f aca="false">IF(AE29="","",AE29)</f>
        <v>0</v>
      </c>
      <c r="R35" s="38"/>
      <c r="S35" s="38" t="n">
        <f aca="false">IF(AC29="","",AC29)</f>
        <v>0</v>
      </c>
      <c r="T35" s="38"/>
      <c r="U35" s="38" t="n">
        <f aca="false">IF(AE31="","",AE31)</f>
        <v>3</v>
      </c>
      <c r="V35" s="38"/>
      <c r="W35" s="38" t="n">
        <f aca="false">IF(AC31="","",AC31)</f>
        <v>0</v>
      </c>
      <c r="X35" s="38"/>
      <c r="Y35" s="38" t="n">
        <f aca="false">IF(AE33="","",AE33)</f>
        <v>0</v>
      </c>
      <c r="Z35" s="38"/>
      <c r="AA35" s="38" t="n">
        <f aca="false">IF(AC33="","",AC33)</f>
        <v>3</v>
      </c>
      <c r="AB35" s="38"/>
      <c r="AC35" s="35"/>
      <c r="AD35" s="35"/>
      <c r="AE35" s="35"/>
      <c r="AF35" s="35"/>
      <c r="AG35" s="44" t="n">
        <v>0</v>
      </c>
      <c r="AH35" s="44"/>
      <c r="AI35" s="44" t="n">
        <v>0</v>
      </c>
      <c r="AJ35" s="44"/>
      <c r="AK35" s="41"/>
      <c r="AL35" s="41"/>
      <c r="AM35" s="36"/>
      <c r="AN35" s="36"/>
      <c r="AO35" s="36"/>
      <c r="AP35" s="36"/>
      <c r="AQ35" s="41"/>
      <c r="AR35" s="41"/>
      <c r="AS35" s="36"/>
      <c r="AT35" s="36"/>
      <c r="AU35" s="36"/>
      <c r="AV35" s="36"/>
      <c r="AW35" s="36"/>
      <c r="AX35" s="36"/>
      <c r="AY35" s="41"/>
      <c r="AZ35" s="41"/>
      <c r="BG35" s="43"/>
    </row>
    <row r="36" customFormat="false" ht="36.75" hidden="false" customHeight="true" outlineLevel="0" collapsed="false">
      <c r="A36" s="35" t="s">
        <v>51</v>
      </c>
      <c r="B36" s="35" t="s">
        <v>49</v>
      </c>
      <c r="C36" s="35" t="s">
        <v>49</v>
      </c>
      <c r="D36" s="35" t="s">
        <v>49</v>
      </c>
      <c r="E36" s="40" t="str">
        <f aca="false">IF(E37="","",IF(E37=G37,"△",IF(E37&gt;G37,"○","×")))</f>
        <v>△</v>
      </c>
      <c r="F36" s="40"/>
      <c r="G36" s="40"/>
      <c r="H36" s="40"/>
      <c r="I36" s="40" t="str">
        <f aca="false">IF(I37="","",IF(I37=K37,"△",IF(I37&gt;K37,"○","×")))</f>
        <v>○</v>
      </c>
      <c r="J36" s="40"/>
      <c r="K36" s="40"/>
      <c r="L36" s="40"/>
      <c r="M36" s="40" t="str">
        <f aca="false">IF(M37="","",IF(M37=O37,"△",IF(M37&gt;O37,"○","×")))</f>
        <v>×</v>
      </c>
      <c r="N36" s="40"/>
      <c r="O36" s="40"/>
      <c r="P36" s="40"/>
      <c r="Q36" s="40" t="str">
        <f aca="false">IF(Q37="","",IF(Q37=S37,"△",IF(Q37&gt;S37,"○","×")))</f>
        <v>△</v>
      </c>
      <c r="R36" s="40"/>
      <c r="S36" s="40"/>
      <c r="T36" s="40"/>
      <c r="U36" s="40" t="str">
        <f aca="false">IF(U37="","",IF(U37=W37,"△",IF(U37&gt;W37,"○","×")))</f>
        <v>○</v>
      </c>
      <c r="V36" s="40"/>
      <c r="W36" s="40"/>
      <c r="X36" s="40"/>
      <c r="Y36" s="40" t="str">
        <f aca="false">IF(Y37="","",IF(Y37=AA37,"△",IF(Y37&gt;AA37,"○","×")))</f>
        <v>○</v>
      </c>
      <c r="Z36" s="40"/>
      <c r="AA36" s="40"/>
      <c r="AB36" s="40"/>
      <c r="AC36" s="40" t="str">
        <f aca="false">IF(AC37="","",IF(AC37=AE37,"△",IF(AC37&gt;AE37,"○","×")))</f>
        <v>△</v>
      </c>
      <c r="AD36" s="40"/>
      <c r="AE36" s="40"/>
      <c r="AF36" s="40"/>
      <c r="AG36" s="35"/>
      <c r="AH36" s="35"/>
      <c r="AI36" s="35"/>
      <c r="AJ36" s="35"/>
      <c r="AK36" s="41" t="n">
        <f aca="false">IF(BF22=0,"", COUNTIF(E36:AJ36,"○"))</f>
        <v>3</v>
      </c>
      <c r="AL36" s="41"/>
      <c r="AM36" s="36" t="n">
        <f aca="false">IF(BF22=0,"", COUNTIF(E36:AJ36,"×"))</f>
        <v>1</v>
      </c>
      <c r="AN36" s="36"/>
      <c r="AO36" s="36" t="n">
        <f aca="false">IF(BF22=0,"", COUNTIF(E36:AJ36,"△"))</f>
        <v>3</v>
      </c>
      <c r="AP36" s="36"/>
      <c r="AQ36" s="41" t="n">
        <f aca="false">IF(BF22=0,"", AK36*3+AO36)</f>
        <v>12</v>
      </c>
      <c r="AR36" s="41"/>
      <c r="AS36" s="36" t="n">
        <f aca="false">IF(BF22=0,"",SUM(E37,I37,M37,Q37,U37,Y37,AC37,AG37))</f>
        <v>10</v>
      </c>
      <c r="AT36" s="36"/>
      <c r="AU36" s="36" t="n">
        <f aca="false">IF(BF22=0,"",SUM(G37,K37,O37,S37,W37,AA37,AE37,AI37))</f>
        <v>2</v>
      </c>
      <c r="AV36" s="36"/>
      <c r="AW36" s="36" t="n">
        <f aca="false">IF(BF22=0,"",SUM(AS36,-AU36))</f>
        <v>8</v>
      </c>
      <c r="AX36" s="36"/>
      <c r="AY36" s="41" t="n">
        <f aca="false">IF($BF$22=0,"",_xlfn.RANK.EQ(BG36,$BG$22:$BG$37))</f>
        <v>2</v>
      </c>
      <c r="AZ36" s="41"/>
      <c r="BG36" s="43" t="n">
        <f aca="false">IF(BF22=0,"",10000000000+(AQ36*100000000)+(100000+(AW36*1000))+(AS36))</f>
        <v>11200108010</v>
      </c>
    </row>
    <row r="37" customFormat="false" ht="24" hidden="false" customHeight="true" outlineLevel="0" collapsed="false">
      <c r="A37" s="35" t="s">
        <v>84</v>
      </c>
      <c r="B37" s="35" t="s">
        <v>84</v>
      </c>
      <c r="C37" s="35" t="s">
        <v>84</v>
      </c>
      <c r="D37" s="35" t="s">
        <v>84</v>
      </c>
      <c r="E37" s="38" t="n">
        <f aca="false">IF(AI23="","",AI23)</f>
        <v>0</v>
      </c>
      <c r="F37" s="38"/>
      <c r="G37" s="38" t="n">
        <f aca="false">IF(AG23="","",AG23)</f>
        <v>0</v>
      </c>
      <c r="H37" s="38"/>
      <c r="I37" s="38" t="n">
        <f aca="false">IF(AI25="","",AI25)</f>
        <v>2</v>
      </c>
      <c r="J37" s="38"/>
      <c r="K37" s="38" t="n">
        <f aca="false">IF(AG25="","",AG25)</f>
        <v>0</v>
      </c>
      <c r="L37" s="38"/>
      <c r="M37" s="38" t="n">
        <f aca="false">IF(AI27="","",AI27)</f>
        <v>0</v>
      </c>
      <c r="N37" s="38"/>
      <c r="O37" s="38" t="n">
        <f aca="false">IF(AG27="","",AG27)</f>
        <v>1</v>
      </c>
      <c r="P37" s="38"/>
      <c r="Q37" s="38" t="n">
        <f aca="false">IF(AI29="","",AI29)</f>
        <v>0</v>
      </c>
      <c r="R37" s="38"/>
      <c r="S37" s="38" t="n">
        <f aca="false">IF(AG29="","",AG29)</f>
        <v>0</v>
      </c>
      <c r="T37" s="38"/>
      <c r="U37" s="38" t="n">
        <f aca="false">IF(AI31="","",AI31)</f>
        <v>5</v>
      </c>
      <c r="V37" s="38"/>
      <c r="W37" s="38" t="n">
        <f aca="false">IF(AG31="","",AG31)</f>
        <v>0</v>
      </c>
      <c r="X37" s="38"/>
      <c r="Y37" s="38" t="n">
        <v>3</v>
      </c>
      <c r="Z37" s="38"/>
      <c r="AA37" s="38" t="n">
        <v>1</v>
      </c>
      <c r="AB37" s="38"/>
      <c r="AC37" s="38" t="n">
        <f aca="false">IF(AI35="","",AI35)</f>
        <v>0</v>
      </c>
      <c r="AD37" s="38"/>
      <c r="AE37" s="38" t="n">
        <f aca="false">IF(AG35="","",AG35)</f>
        <v>0</v>
      </c>
      <c r="AF37" s="38"/>
      <c r="AG37" s="35"/>
      <c r="AH37" s="35"/>
      <c r="AI37" s="35"/>
      <c r="AJ37" s="35"/>
      <c r="AK37" s="41"/>
      <c r="AL37" s="41"/>
      <c r="AM37" s="36"/>
      <c r="AN37" s="36"/>
      <c r="AO37" s="36"/>
      <c r="AP37" s="36"/>
      <c r="AQ37" s="41"/>
      <c r="AR37" s="41"/>
      <c r="AS37" s="36"/>
      <c r="AT37" s="36"/>
      <c r="AU37" s="36"/>
      <c r="AV37" s="36"/>
      <c r="AW37" s="36"/>
      <c r="AX37" s="36"/>
      <c r="AY37" s="41"/>
      <c r="AZ37" s="41"/>
      <c r="BG37" s="43"/>
    </row>
    <row r="39" customFormat="false" ht="13.5" hidden="false" customHeight="true" outlineLevel="0" collapsed="false">
      <c r="B39" s="7" t="s">
        <v>85</v>
      </c>
      <c r="F39" s="35" t="s">
        <v>32</v>
      </c>
      <c r="G39" s="35"/>
      <c r="H39" s="35"/>
      <c r="I39" s="35"/>
      <c r="J39" s="47"/>
      <c r="K39" s="48" t="s">
        <v>86</v>
      </c>
      <c r="L39" s="48"/>
      <c r="M39" s="49"/>
      <c r="N39" s="46" t="s">
        <v>45</v>
      </c>
      <c r="O39" s="46"/>
      <c r="P39" s="46"/>
      <c r="Q39" s="46"/>
      <c r="W39" s="35" t="s">
        <v>87</v>
      </c>
      <c r="X39" s="35"/>
      <c r="Y39" s="35"/>
      <c r="Z39" s="35"/>
      <c r="AA39" s="47"/>
      <c r="AB39" s="48" t="s">
        <v>88</v>
      </c>
      <c r="AC39" s="48"/>
      <c r="AD39" s="49"/>
      <c r="AE39" s="35" t="s">
        <v>89</v>
      </c>
      <c r="AF39" s="35"/>
      <c r="AG39" s="35"/>
      <c r="AH39" s="35"/>
      <c r="AK39" s="7" t="s">
        <v>90</v>
      </c>
      <c r="AL39" s="7" t="s">
        <v>32</v>
      </c>
      <c r="AQ39" s="7" t="s">
        <v>91</v>
      </c>
      <c r="AR39" s="7" t="s">
        <v>49</v>
      </c>
    </row>
    <row r="40" customFormat="false" ht="13.5" hidden="false" customHeight="false" outlineLevel="0" collapsed="false">
      <c r="F40" s="35"/>
      <c r="G40" s="35"/>
      <c r="H40" s="35"/>
      <c r="I40" s="35"/>
      <c r="J40" s="50" t="s">
        <v>92</v>
      </c>
      <c r="K40" s="50"/>
      <c r="L40" s="50"/>
      <c r="M40" s="50"/>
      <c r="N40" s="46"/>
      <c r="O40" s="46"/>
      <c r="P40" s="46"/>
      <c r="Q40" s="46"/>
      <c r="W40" s="35"/>
      <c r="X40" s="35"/>
      <c r="Y40" s="35"/>
      <c r="Z40" s="35"/>
      <c r="AA40" s="50" t="s">
        <v>93</v>
      </c>
      <c r="AB40" s="50"/>
      <c r="AC40" s="50"/>
      <c r="AD40" s="50"/>
      <c r="AE40" s="35"/>
      <c r="AF40" s="35"/>
      <c r="AG40" s="35"/>
      <c r="AH40" s="35"/>
      <c r="AK40" s="7" t="s">
        <v>28</v>
      </c>
      <c r="AL40" s="7" t="s">
        <v>45</v>
      </c>
      <c r="AQ40" s="7" t="s">
        <v>94</v>
      </c>
      <c r="AR40" s="7" t="s">
        <v>95</v>
      </c>
    </row>
    <row r="41" customFormat="false" ht="13.5" hidden="false" customHeight="false" outlineLevel="0" collapsed="false">
      <c r="F41" s="35" t="s">
        <v>96</v>
      </c>
      <c r="G41" s="35"/>
      <c r="H41" s="35"/>
      <c r="I41" s="35"/>
      <c r="J41" s="47"/>
      <c r="K41" s="48" t="s">
        <v>97</v>
      </c>
      <c r="L41" s="48"/>
      <c r="M41" s="49"/>
      <c r="N41" s="35" t="s">
        <v>51</v>
      </c>
      <c r="O41" s="35"/>
      <c r="P41" s="35"/>
      <c r="Q41" s="35"/>
      <c r="W41" s="35" t="s">
        <v>27</v>
      </c>
      <c r="X41" s="35"/>
      <c r="Y41" s="35"/>
      <c r="Z41" s="35"/>
      <c r="AA41" s="47"/>
      <c r="AB41" s="48" t="s">
        <v>98</v>
      </c>
      <c r="AC41" s="48"/>
      <c r="AD41" s="49"/>
      <c r="AE41" s="35" t="s">
        <v>99</v>
      </c>
      <c r="AF41" s="35"/>
      <c r="AG41" s="35"/>
      <c r="AH41" s="35"/>
      <c r="AK41" s="7" t="s">
        <v>31</v>
      </c>
      <c r="AL41" s="7" t="s">
        <v>51</v>
      </c>
      <c r="AQ41" s="7" t="s">
        <v>100</v>
      </c>
      <c r="AR41" s="7" t="s">
        <v>27</v>
      </c>
    </row>
    <row r="42" customFormat="false" ht="13.5" hidden="false" customHeight="true" outlineLevel="0" collapsed="false">
      <c r="F42" s="35"/>
      <c r="G42" s="35"/>
      <c r="H42" s="35"/>
      <c r="I42" s="35"/>
      <c r="J42" s="50" t="s">
        <v>101</v>
      </c>
      <c r="K42" s="50"/>
      <c r="L42" s="50"/>
      <c r="M42" s="50"/>
      <c r="N42" s="35"/>
      <c r="O42" s="35"/>
      <c r="P42" s="35"/>
      <c r="Q42" s="35"/>
      <c r="W42" s="35"/>
      <c r="X42" s="35"/>
      <c r="Y42" s="35"/>
      <c r="Z42" s="35"/>
      <c r="AA42" s="51" t="s">
        <v>102</v>
      </c>
      <c r="AB42" s="51"/>
      <c r="AC42" s="51"/>
      <c r="AD42" s="51"/>
      <c r="AE42" s="35"/>
      <c r="AF42" s="35"/>
      <c r="AG42" s="35"/>
      <c r="AH42" s="35"/>
      <c r="AK42" s="7" t="s">
        <v>34</v>
      </c>
      <c r="AL42" s="7" t="s">
        <v>96</v>
      </c>
      <c r="AQ42" s="7" t="s">
        <v>103</v>
      </c>
      <c r="AR42" s="7" t="s">
        <v>99</v>
      </c>
    </row>
    <row r="43" customFormat="false" ht="13.5" hidden="false" customHeight="false" outlineLevel="0" collapsed="false">
      <c r="F43" s="35" t="s">
        <v>29</v>
      </c>
      <c r="G43" s="35"/>
      <c r="H43" s="35"/>
      <c r="I43" s="35"/>
      <c r="J43" s="47"/>
      <c r="K43" s="48" t="s">
        <v>104</v>
      </c>
      <c r="L43" s="48"/>
      <c r="M43" s="49"/>
      <c r="N43" s="35" t="s">
        <v>46</v>
      </c>
      <c r="O43" s="35"/>
      <c r="P43" s="35"/>
      <c r="Q43" s="35"/>
      <c r="W43" s="35" t="s">
        <v>30</v>
      </c>
      <c r="X43" s="35"/>
      <c r="Y43" s="35"/>
      <c r="Z43" s="35"/>
      <c r="AA43" s="47"/>
      <c r="AB43" s="48" t="s">
        <v>105</v>
      </c>
      <c r="AC43" s="48"/>
      <c r="AD43" s="49"/>
      <c r="AE43" s="35" t="s">
        <v>44</v>
      </c>
      <c r="AF43" s="35"/>
      <c r="AG43" s="35"/>
      <c r="AH43" s="35"/>
      <c r="AK43" s="7" t="s">
        <v>26</v>
      </c>
      <c r="AL43" s="7" t="s">
        <v>46</v>
      </c>
      <c r="AQ43" s="7" t="s">
        <v>106</v>
      </c>
      <c r="AR43" s="7" t="s">
        <v>30</v>
      </c>
    </row>
    <row r="44" customFormat="false" ht="13.5" hidden="false" customHeight="false" outlineLevel="0" collapsed="false">
      <c r="F44" s="35"/>
      <c r="G44" s="35"/>
      <c r="H44" s="35"/>
      <c r="I44" s="35"/>
      <c r="J44" s="50" t="s">
        <v>107</v>
      </c>
      <c r="K44" s="50"/>
      <c r="L44" s="50"/>
      <c r="M44" s="50"/>
      <c r="N44" s="35"/>
      <c r="O44" s="35"/>
      <c r="P44" s="35"/>
      <c r="Q44" s="35"/>
      <c r="W44" s="35"/>
      <c r="X44" s="35"/>
      <c r="Y44" s="35"/>
      <c r="Z44" s="35"/>
      <c r="AA44" s="50" t="s">
        <v>108</v>
      </c>
      <c r="AB44" s="50"/>
      <c r="AC44" s="50"/>
      <c r="AD44" s="50"/>
      <c r="AE44" s="35"/>
      <c r="AF44" s="35"/>
      <c r="AG44" s="35"/>
      <c r="AH44" s="35"/>
      <c r="AK44" s="7" t="s">
        <v>109</v>
      </c>
      <c r="AL44" s="7" t="s">
        <v>29</v>
      </c>
      <c r="AQ44" s="7" t="s">
        <v>110</v>
      </c>
      <c r="AR44" s="7" t="s">
        <v>44</v>
      </c>
    </row>
    <row r="45" customFormat="false" ht="13.5" hidden="false" customHeight="false" outlineLevel="0" collapsed="false">
      <c r="F45" s="35" t="s">
        <v>37</v>
      </c>
      <c r="G45" s="35"/>
      <c r="H45" s="35"/>
      <c r="I45" s="35"/>
      <c r="J45" s="47"/>
      <c r="K45" s="48" t="s">
        <v>111</v>
      </c>
      <c r="L45" s="48"/>
      <c r="M45" s="49"/>
      <c r="N45" s="35" t="s">
        <v>112</v>
      </c>
      <c r="O45" s="35"/>
      <c r="P45" s="35"/>
      <c r="Q45" s="35"/>
      <c r="W45" s="35" t="s">
        <v>35</v>
      </c>
      <c r="X45" s="35"/>
      <c r="Y45" s="35"/>
      <c r="Z45" s="35"/>
      <c r="AA45" s="47"/>
      <c r="AB45" s="48" t="s">
        <v>113</v>
      </c>
      <c r="AC45" s="48"/>
      <c r="AD45" s="49"/>
      <c r="AE45" s="35" t="s">
        <v>50</v>
      </c>
      <c r="AF45" s="35"/>
      <c r="AG45" s="35"/>
      <c r="AH45" s="35"/>
      <c r="AK45" s="7" t="s">
        <v>114</v>
      </c>
      <c r="AL45" s="7" t="s">
        <v>37</v>
      </c>
      <c r="AQ45" s="7" t="s">
        <v>115</v>
      </c>
      <c r="AR45" s="7" t="s">
        <v>35</v>
      </c>
    </row>
    <row r="46" customFormat="false" ht="13.5" hidden="false" customHeight="false" outlineLevel="0" collapsed="false">
      <c r="F46" s="35"/>
      <c r="G46" s="35"/>
      <c r="H46" s="35"/>
      <c r="I46" s="35"/>
      <c r="J46" s="50" t="s">
        <v>92</v>
      </c>
      <c r="K46" s="50"/>
      <c r="L46" s="50"/>
      <c r="M46" s="50"/>
      <c r="N46" s="35"/>
      <c r="O46" s="35"/>
      <c r="P46" s="35"/>
      <c r="Q46" s="35"/>
      <c r="W46" s="35"/>
      <c r="X46" s="35"/>
      <c r="Y46" s="35"/>
      <c r="Z46" s="35"/>
      <c r="AA46" s="50" t="s">
        <v>116</v>
      </c>
      <c r="AB46" s="50"/>
      <c r="AC46" s="50"/>
      <c r="AD46" s="50"/>
      <c r="AE46" s="35"/>
      <c r="AF46" s="35"/>
      <c r="AG46" s="35"/>
      <c r="AH46" s="35"/>
      <c r="AK46" s="7" t="s">
        <v>36</v>
      </c>
      <c r="AL46" s="7" t="s">
        <v>117</v>
      </c>
      <c r="AQ46" s="7" t="s">
        <v>118</v>
      </c>
      <c r="AR46" s="7" t="s">
        <v>50</v>
      </c>
    </row>
    <row r="65" customFormat="false" ht="13.5" hidden="false" customHeight="false" outlineLevel="0" collapsed="false">
      <c r="C65" s="35"/>
      <c r="D65" s="35"/>
      <c r="E65" s="35"/>
      <c r="F65" s="35"/>
    </row>
    <row r="66" customFormat="false" ht="13.5" hidden="false" customHeight="false" outlineLevel="0" collapsed="false">
      <c r="C66" s="35"/>
      <c r="D66" s="35"/>
      <c r="E66" s="35"/>
      <c r="F66" s="35"/>
    </row>
  </sheetData>
  <mergeCells count="571">
    <mergeCell ref="A3:D3"/>
    <mergeCell ref="E3:H3"/>
    <mergeCell ref="I3:L3"/>
    <mergeCell ref="M3:P3"/>
    <mergeCell ref="Q3:T3"/>
    <mergeCell ref="U3:X3"/>
    <mergeCell ref="Y3:AB3"/>
    <mergeCell ref="AC3:AF3"/>
    <mergeCell ref="AG3:AJ3"/>
    <mergeCell ref="AK3:AL3"/>
    <mergeCell ref="AM3:AN3"/>
    <mergeCell ref="AO3:AP3"/>
    <mergeCell ref="AQ3:AR3"/>
    <mergeCell ref="AS3:AT3"/>
    <mergeCell ref="AU3:AV3"/>
    <mergeCell ref="AW3:AX3"/>
    <mergeCell ref="AY3:AZ3"/>
    <mergeCell ref="A4:D5"/>
    <mergeCell ref="E4:H5"/>
    <mergeCell ref="I4:L4"/>
    <mergeCell ref="M4:P4"/>
    <mergeCell ref="Q4:T4"/>
    <mergeCell ref="U4:X4"/>
    <mergeCell ref="Y4:AB4"/>
    <mergeCell ref="AC4:AF4"/>
    <mergeCell ref="AG4:AJ4"/>
    <mergeCell ref="AK4:AL5"/>
    <mergeCell ref="AM4:AN5"/>
    <mergeCell ref="AO4:AP5"/>
    <mergeCell ref="AQ4:AR5"/>
    <mergeCell ref="AS4:AT5"/>
    <mergeCell ref="AU4:AV5"/>
    <mergeCell ref="AW4:AX5"/>
    <mergeCell ref="AY4:AZ5"/>
    <mergeCell ref="BG4:BG5"/>
    <mergeCell ref="I5:J5"/>
    <mergeCell ref="K5:L5"/>
    <mergeCell ref="M5:N5"/>
    <mergeCell ref="O5:P5"/>
    <mergeCell ref="Q5:R5"/>
    <mergeCell ref="S5:T5"/>
    <mergeCell ref="U5:V5"/>
    <mergeCell ref="W5:X5"/>
    <mergeCell ref="Y5:Z5"/>
    <mergeCell ref="AA5:AB5"/>
    <mergeCell ref="AC5:AD5"/>
    <mergeCell ref="AE5:AF5"/>
    <mergeCell ref="AG5:AH5"/>
    <mergeCell ref="AI5:AJ5"/>
    <mergeCell ref="A6:D7"/>
    <mergeCell ref="E6:H6"/>
    <mergeCell ref="I6:L7"/>
    <mergeCell ref="M6:P6"/>
    <mergeCell ref="Q6:T6"/>
    <mergeCell ref="U6:X6"/>
    <mergeCell ref="Y6:AB6"/>
    <mergeCell ref="AC6:AF6"/>
    <mergeCell ref="AG6:AJ6"/>
    <mergeCell ref="AK6:AL7"/>
    <mergeCell ref="AM6:AN7"/>
    <mergeCell ref="AO6:AP7"/>
    <mergeCell ref="AQ6:AR7"/>
    <mergeCell ref="AS6:AT7"/>
    <mergeCell ref="AU6:AV7"/>
    <mergeCell ref="AW6:AX7"/>
    <mergeCell ref="AY6:AZ7"/>
    <mergeCell ref="BG6:BG7"/>
    <mergeCell ref="E7:F7"/>
    <mergeCell ref="G7:H7"/>
    <mergeCell ref="M7:N7"/>
    <mergeCell ref="O7:P7"/>
    <mergeCell ref="Q7:R7"/>
    <mergeCell ref="S7:T7"/>
    <mergeCell ref="U7:V7"/>
    <mergeCell ref="W7:X7"/>
    <mergeCell ref="Y7:Z7"/>
    <mergeCell ref="AA7:AB7"/>
    <mergeCell ref="AC7:AD7"/>
    <mergeCell ref="AE7:AF7"/>
    <mergeCell ref="AG7:AH7"/>
    <mergeCell ref="AI7:AJ7"/>
    <mergeCell ref="A8:D9"/>
    <mergeCell ref="E8:H8"/>
    <mergeCell ref="I8:L8"/>
    <mergeCell ref="M8:P9"/>
    <mergeCell ref="Q8:T8"/>
    <mergeCell ref="U8:X8"/>
    <mergeCell ref="Y8:AB8"/>
    <mergeCell ref="AC8:AF8"/>
    <mergeCell ref="AG8:AJ8"/>
    <mergeCell ref="AK8:AL9"/>
    <mergeCell ref="AM8:AN9"/>
    <mergeCell ref="AO8:AP9"/>
    <mergeCell ref="AQ8:AR9"/>
    <mergeCell ref="AS8:AT9"/>
    <mergeCell ref="AU8:AV9"/>
    <mergeCell ref="AW8:AX9"/>
    <mergeCell ref="AY8:AZ9"/>
    <mergeCell ref="BG8:BG9"/>
    <mergeCell ref="E9:F9"/>
    <mergeCell ref="G9:H9"/>
    <mergeCell ref="I9:J9"/>
    <mergeCell ref="K9:L9"/>
    <mergeCell ref="Q9:R9"/>
    <mergeCell ref="S9:T9"/>
    <mergeCell ref="U9:V9"/>
    <mergeCell ref="W9:X9"/>
    <mergeCell ref="Y9:Z9"/>
    <mergeCell ref="AA9:AB9"/>
    <mergeCell ref="AC9:AD9"/>
    <mergeCell ref="AE9:AF9"/>
    <mergeCell ref="AG9:AH9"/>
    <mergeCell ref="AI9:AJ9"/>
    <mergeCell ref="A10:D11"/>
    <mergeCell ref="E10:H10"/>
    <mergeCell ref="I10:L10"/>
    <mergeCell ref="M10:P10"/>
    <mergeCell ref="Q10:T11"/>
    <mergeCell ref="U10:X10"/>
    <mergeCell ref="Y10:AB10"/>
    <mergeCell ref="AC10:AF10"/>
    <mergeCell ref="AG10:AJ10"/>
    <mergeCell ref="AK10:AL11"/>
    <mergeCell ref="AM10:AN11"/>
    <mergeCell ref="AO10:AP11"/>
    <mergeCell ref="AQ10:AR11"/>
    <mergeCell ref="AS10:AT11"/>
    <mergeCell ref="AU10:AV11"/>
    <mergeCell ref="AW10:AX11"/>
    <mergeCell ref="AY10:AZ11"/>
    <mergeCell ref="BG10:BG11"/>
    <mergeCell ref="E11:F11"/>
    <mergeCell ref="G11:H11"/>
    <mergeCell ref="I11:J11"/>
    <mergeCell ref="K11:L11"/>
    <mergeCell ref="M11:N11"/>
    <mergeCell ref="O11:P11"/>
    <mergeCell ref="U11:V11"/>
    <mergeCell ref="W11:X11"/>
    <mergeCell ref="Y11:Z11"/>
    <mergeCell ref="AA11:AB11"/>
    <mergeCell ref="AC11:AD11"/>
    <mergeCell ref="AE11:AF11"/>
    <mergeCell ref="AG11:AH11"/>
    <mergeCell ref="AI11:AJ11"/>
    <mergeCell ref="A12:D13"/>
    <mergeCell ref="E12:H12"/>
    <mergeCell ref="I12:L12"/>
    <mergeCell ref="M12:P12"/>
    <mergeCell ref="Q12:T12"/>
    <mergeCell ref="U12:X13"/>
    <mergeCell ref="Y12:AB12"/>
    <mergeCell ref="AC12:AF12"/>
    <mergeCell ref="AG12:AJ12"/>
    <mergeCell ref="AK12:AL13"/>
    <mergeCell ref="AM12:AN13"/>
    <mergeCell ref="AO12:AP13"/>
    <mergeCell ref="AQ12:AR13"/>
    <mergeCell ref="AS12:AT13"/>
    <mergeCell ref="AU12:AV13"/>
    <mergeCell ref="AW12:AX13"/>
    <mergeCell ref="AY12:AZ13"/>
    <mergeCell ref="BG12:BG13"/>
    <mergeCell ref="E13:F13"/>
    <mergeCell ref="G13:H13"/>
    <mergeCell ref="I13:J13"/>
    <mergeCell ref="K13:L13"/>
    <mergeCell ref="M13:N13"/>
    <mergeCell ref="O13:P13"/>
    <mergeCell ref="Q13:R13"/>
    <mergeCell ref="S13:T13"/>
    <mergeCell ref="Y13:Z13"/>
    <mergeCell ref="AA13:AB13"/>
    <mergeCell ref="AC13:AD13"/>
    <mergeCell ref="AE13:AF13"/>
    <mergeCell ref="AG13:AH13"/>
    <mergeCell ref="AI13:AJ13"/>
    <mergeCell ref="A14:D15"/>
    <mergeCell ref="E14:H14"/>
    <mergeCell ref="I14:L14"/>
    <mergeCell ref="M14:P14"/>
    <mergeCell ref="Q14:T14"/>
    <mergeCell ref="U14:X14"/>
    <mergeCell ref="Y14:AB15"/>
    <mergeCell ref="AC14:AF14"/>
    <mergeCell ref="AG14:AJ14"/>
    <mergeCell ref="AK14:AL15"/>
    <mergeCell ref="AM14:AN15"/>
    <mergeCell ref="AO14:AP15"/>
    <mergeCell ref="AQ14:AR15"/>
    <mergeCell ref="AS14:AT15"/>
    <mergeCell ref="AU14:AV15"/>
    <mergeCell ref="AW14:AX15"/>
    <mergeCell ref="AY14:AZ15"/>
    <mergeCell ref="BG14:BG15"/>
    <mergeCell ref="E15:F15"/>
    <mergeCell ref="G15:H15"/>
    <mergeCell ref="I15:J15"/>
    <mergeCell ref="K15:L15"/>
    <mergeCell ref="M15:N15"/>
    <mergeCell ref="O15:P15"/>
    <mergeCell ref="Q15:R15"/>
    <mergeCell ref="S15:T15"/>
    <mergeCell ref="U15:V15"/>
    <mergeCell ref="W15:X15"/>
    <mergeCell ref="AC15:AD15"/>
    <mergeCell ref="AE15:AF15"/>
    <mergeCell ref="AG15:AH15"/>
    <mergeCell ref="AI15:AJ15"/>
    <mergeCell ref="A16:D17"/>
    <mergeCell ref="E16:H16"/>
    <mergeCell ref="I16:L16"/>
    <mergeCell ref="M16:P16"/>
    <mergeCell ref="Q16:T16"/>
    <mergeCell ref="U16:X16"/>
    <mergeCell ref="Y16:AB16"/>
    <mergeCell ref="AC16:AF17"/>
    <mergeCell ref="AG16:AJ16"/>
    <mergeCell ref="AK16:AL17"/>
    <mergeCell ref="AM16:AN17"/>
    <mergeCell ref="AO16:AP17"/>
    <mergeCell ref="AQ16:AR17"/>
    <mergeCell ref="AS16:AT17"/>
    <mergeCell ref="AU16:AV17"/>
    <mergeCell ref="AW16:AX17"/>
    <mergeCell ref="AY16:AZ17"/>
    <mergeCell ref="BG16:BG17"/>
    <mergeCell ref="E17:F17"/>
    <mergeCell ref="G17:H17"/>
    <mergeCell ref="I17:J17"/>
    <mergeCell ref="K17:L17"/>
    <mergeCell ref="M17:N17"/>
    <mergeCell ref="O17:P17"/>
    <mergeCell ref="Q17:R17"/>
    <mergeCell ref="S17:T17"/>
    <mergeCell ref="U17:V17"/>
    <mergeCell ref="W17:X17"/>
    <mergeCell ref="Y17:Z17"/>
    <mergeCell ref="AA17:AB17"/>
    <mergeCell ref="AG17:AH17"/>
    <mergeCell ref="AI17:AJ17"/>
    <mergeCell ref="A18:D19"/>
    <mergeCell ref="E18:H18"/>
    <mergeCell ref="I18:L18"/>
    <mergeCell ref="M18:P18"/>
    <mergeCell ref="Q18:T18"/>
    <mergeCell ref="U18:X18"/>
    <mergeCell ref="Y18:AB18"/>
    <mergeCell ref="AC18:AF18"/>
    <mergeCell ref="AG18:AJ19"/>
    <mergeCell ref="AK18:AL19"/>
    <mergeCell ref="AM18:AN19"/>
    <mergeCell ref="AO18:AP19"/>
    <mergeCell ref="AQ18:AR19"/>
    <mergeCell ref="AS18:AT19"/>
    <mergeCell ref="AU18:AV19"/>
    <mergeCell ref="AW18:AX19"/>
    <mergeCell ref="AY18:AZ19"/>
    <mergeCell ref="BG18:BG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21:D21"/>
    <mergeCell ref="E21:H21"/>
    <mergeCell ref="I21:L21"/>
    <mergeCell ref="M21:P21"/>
    <mergeCell ref="Q21:T21"/>
    <mergeCell ref="U21:X21"/>
    <mergeCell ref="Y21:AB21"/>
    <mergeCell ref="AC21:AF21"/>
    <mergeCell ref="AG21:AJ21"/>
    <mergeCell ref="AK21:AL21"/>
    <mergeCell ref="AM21:AN21"/>
    <mergeCell ref="AO21:AP21"/>
    <mergeCell ref="AQ21:AR21"/>
    <mergeCell ref="AS21:AT21"/>
    <mergeCell ref="AU21:AV21"/>
    <mergeCell ref="AW21:AX21"/>
    <mergeCell ref="AY21:AZ21"/>
    <mergeCell ref="A22:D23"/>
    <mergeCell ref="E22:H23"/>
    <mergeCell ref="I22:L22"/>
    <mergeCell ref="M22:P22"/>
    <mergeCell ref="Q22:T22"/>
    <mergeCell ref="U22:X22"/>
    <mergeCell ref="Y22:AB22"/>
    <mergeCell ref="AC22:AF22"/>
    <mergeCell ref="AG22:AJ22"/>
    <mergeCell ref="AK22:AL23"/>
    <mergeCell ref="AM22:AN23"/>
    <mergeCell ref="AO22:AP23"/>
    <mergeCell ref="AQ22:AR23"/>
    <mergeCell ref="AS22:AT23"/>
    <mergeCell ref="AU22:AV23"/>
    <mergeCell ref="AW22:AX23"/>
    <mergeCell ref="AY22:AZ23"/>
    <mergeCell ref="BG22:BG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24:D25"/>
    <mergeCell ref="E24:H24"/>
    <mergeCell ref="I24:L25"/>
    <mergeCell ref="M24:P24"/>
    <mergeCell ref="Q24:T24"/>
    <mergeCell ref="U24:X24"/>
    <mergeCell ref="Y24:AB24"/>
    <mergeCell ref="AC24:AF24"/>
    <mergeCell ref="AG24:AJ24"/>
    <mergeCell ref="AK24:AL25"/>
    <mergeCell ref="AM24:AN25"/>
    <mergeCell ref="AO24:AP25"/>
    <mergeCell ref="AQ24:AR25"/>
    <mergeCell ref="AS24:AT25"/>
    <mergeCell ref="AU24:AV25"/>
    <mergeCell ref="AW24:AX25"/>
    <mergeCell ref="AY24:AZ25"/>
    <mergeCell ref="BG24:BG25"/>
    <mergeCell ref="E25:F25"/>
    <mergeCell ref="G25:H25"/>
    <mergeCell ref="M25:N25"/>
    <mergeCell ref="O25:P25"/>
    <mergeCell ref="Q25:R25"/>
    <mergeCell ref="S25:T25"/>
    <mergeCell ref="U25:V25"/>
    <mergeCell ref="W25:X25"/>
    <mergeCell ref="Y25:Z25"/>
    <mergeCell ref="AA25:AB25"/>
    <mergeCell ref="AC25:AD25"/>
    <mergeCell ref="AE25:AF25"/>
    <mergeCell ref="AG25:AH25"/>
    <mergeCell ref="AI25:AJ25"/>
    <mergeCell ref="A26:D27"/>
    <mergeCell ref="E26:H26"/>
    <mergeCell ref="I26:L26"/>
    <mergeCell ref="M26:P27"/>
    <mergeCell ref="Q26:T26"/>
    <mergeCell ref="U26:X26"/>
    <mergeCell ref="Y26:AB26"/>
    <mergeCell ref="AC26:AF26"/>
    <mergeCell ref="AG26:AJ26"/>
    <mergeCell ref="AK26:AL27"/>
    <mergeCell ref="AM26:AN27"/>
    <mergeCell ref="AO26:AP27"/>
    <mergeCell ref="AQ26:AR27"/>
    <mergeCell ref="AS26:AT27"/>
    <mergeCell ref="AU26:AV27"/>
    <mergeCell ref="AW26:AX27"/>
    <mergeCell ref="AY26:AZ27"/>
    <mergeCell ref="BG26:BG27"/>
    <mergeCell ref="E27:F27"/>
    <mergeCell ref="G27:H27"/>
    <mergeCell ref="I27:J27"/>
    <mergeCell ref="K27:L27"/>
    <mergeCell ref="Q27:R27"/>
    <mergeCell ref="S27:T27"/>
    <mergeCell ref="U27:V27"/>
    <mergeCell ref="W27:X27"/>
    <mergeCell ref="Y27:Z27"/>
    <mergeCell ref="AA27:AB27"/>
    <mergeCell ref="AC27:AD27"/>
    <mergeCell ref="AE27:AF27"/>
    <mergeCell ref="AG27:AH27"/>
    <mergeCell ref="AI27:AJ27"/>
    <mergeCell ref="A28:D29"/>
    <mergeCell ref="E28:H28"/>
    <mergeCell ref="I28:L28"/>
    <mergeCell ref="M28:P28"/>
    <mergeCell ref="Q28:T29"/>
    <mergeCell ref="U28:X28"/>
    <mergeCell ref="Y28:AB28"/>
    <mergeCell ref="AC28:AF28"/>
    <mergeCell ref="AG28:AJ28"/>
    <mergeCell ref="AK28:AL29"/>
    <mergeCell ref="AM28:AN29"/>
    <mergeCell ref="AO28:AP29"/>
    <mergeCell ref="AQ28:AR29"/>
    <mergeCell ref="AS28:AT29"/>
    <mergeCell ref="AU28:AV29"/>
    <mergeCell ref="AW28:AX29"/>
    <mergeCell ref="AY28:AZ29"/>
    <mergeCell ref="BG28:BG29"/>
    <mergeCell ref="E29:F29"/>
    <mergeCell ref="G29:H29"/>
    <mergeCell ref="I29:J29"/>
    <mergeCell ref="K29:L29"/>
    <mergeCell ref="M29:N29"/>
    <mergeCell ref="O29:P29"/>
    <mergeCell ref="U29:V29"/>
    <mergeCell ref="W29:X29"/>
    <mergeCell ref="Y29:Z29"/>
    <mergeCell ref="AA29:AB29"/>
    <mergeCell ref="AC29:AD29"/>
    <mergeCell ref="AE29:AF29"/>
    <mergeCell ref="AG29:AH29"/>
    <mergeCell ref="AI29:AJ29"/>
    <mergeCell ref="A30:D31"/>
    <mergeCell ref="E30:H30"/>
    <mergeCell ref="I30:L30"/>
    <mergeCell ref="M30:P30"/>
    <mergeCell ref="Q30:T30"/>
    <mergeCell ref="U30:X31"/>
    <mergeCell ref="Y30:AB30"/>
    <mergeCell ref="AC30:AF30"/>
    <mergeCell ref="AG30:AJ30"/>
    <mergeCell ref="AK30:AL31"/>
    <mergeCell ref="AM30:AN31"/>
    <mergeCell ref="AO30:AP31"/>
    <mergeCell ref="AQ30:AR31"/>
    <mergeCell ref="AS30:AT31"/>
    <mergeCell ref="AU30:AV31"/>
    <mergeCell ref="AW30:AX31"/>
    <mergeCell ref="AY30:AZ31"/>
    <mergeCell ref="BG30:BG31"/>
    <mergeCell ref="E31:F31"/>
    <mergeCell ref="G31:H31"/>
    <mergeCell ref="I31:J31"/>
    <mergeCell ref="K31:L31"/>
    <mergeCell ref="M31:N31"/>
    <mergeCell ref="O31:P31"/>
    <mergeCell ref="Q31:R31"/>
    <mergeCell ref="S31:T31"/>
    <mergeCell ref="Y31:Z31"/>
    <mergeCell ref="AA31:AB31"/>
    <mergeCell ref="AC31:AD31"/>
    <mergeCell ref="AE31:AF31"/>
    <mergeCell ref="AG31:AH31"/>
    <mergeCell ref="AI31:AJ31"/>
    <mergeCell ref="A32:D33"/>
    <mergeCell ref="E32:H32"/>
    <mergeCell ref="I32:L32"/>
    <mergeCell ref="M32:P32"/>
    <mergeCell ref="Q32:T32"/>
    <mergeCell ref="U32:X32"/>
    <mergeCell ref="Y32:AB33"/>
    <mergeCell ref="AC32:AF32"/>
    <mergeCell ref="AG32:AJ32"/>
    <mergeCell ref="AK32:AL33"/>
    <mergeCell ref="AM32:AN33"/>
    <mergeCell ref="AO32:AP33"/>
    <mergeCell ref="AQ32:AR33"/>
    <mergeCell ref="AS32:AT33"/>
    <mergeCell ref="AU32:AV33"/>
    <mergeCell ref="AW32:AX33"/>
    <mergeCell ref="AY32:AZ33"/>
    <mergeCell ref="BG32:BG33"/>
    <mergeCell ref="E33:F33"/>
    <mergeCell ref="G33:H33"/>
    <mergeCell ref="I33:J33"/>
    <mergeCell ref="K33:L33"/>
    <mergeCell ref="M33:N33"/>
    <mergeCell ref="O33:P33"/>
    <mergeCell ref="Q33:R33"/>
    <mergeCell ref="S33:T33"/>
    <mergeCell ref="U33:V33"/>
    <mergeCell ref="W33:X33"/>
    <mergeCell ref="AC33:AD33"/>
    <mergeCell ref="AE33:AF33"/>
    <mergeCell ref="AG33:AH33"/>
    <mergeCell ref="AI33:AJ33"/>
    <mergeCell ref="A34:D35"/>
    <mergeCell ref="E34:H34"/>
    <mergeCell ref="I34:L34"/>
    <mergeCell ref="M34:P34"/>
    <mergeCell ref="Q34:T34"/>
    <mergeCell ref="U34:X34"/>
    <mergeCell ref="Y34:AB34"/>
    <mergeCell ref="AC34:AF35"/>
    <mergeCell ref="AG34:AJ34"/>
    <mergeCell ref="AK34:AL35"/>
    <mergeCell ref="AM34:AN35"/>
    <mergeCell ref="AO34:AP35"/>
    <mergeCell ref="AQ34:AR35"/>
    <mergeCell ref="AS34:AT35"/>
    <mergeCell ref="AU34:AV35"/>
    <mergeCell ref="AW34:AX35"/>
    <mergeCell ref="AY34:AZ35"/>
    <mergeCell ref="BG34:BG35"/>
    <mergeCell ref="E35:F35"/>
    <mergeCell ref="G35:H35"/>
    <mergeCell ref="I35:J35"/>
    <mergeCell ref="K35:L35"/>
    <mergeCell ref="M35:N35"/>
    <mergeCell ref="O35:P35"/>
    <mergeCell ref="Q35:R35"/>
    <mergeCell ref="S35:T35"/>
    <mergeCell ref="U35:V35"/>
    <mergeCell ref="W35:X35"/>
    <mergeCell ref="Y35:Z35"/>
    <mergeCell ref="AA35:AB35"/>
    <mergeCell ref="AG35:AH35"/>
    <mergeCell ref="AI35:AJ35"/>
    <mergeCell ref="A36:D37"/>
    <mergeCell ref="E36:H36"/>
    <mergeCell ref="I36:L36"/>
    <mergeCell ref="M36:P36"/>
    <mergeCell ref="Q36:T36"/>
    <mergeCell ref="U36:X36"/>
    <mergeCell ref="Y36:AB36"/>
    <mergeCell ref="AC36:AF36"/>
    <mergeCell ref="AG36:AJ37"/>
    <mergeCell ref="AK36:AL37"/>
    <mergeCell ref="AM36:AN37"/>
    <mergeCell ref="AO36:AP37"/>
    <mergeCell ref="AQ36:AR37"/>
    <mergeCell ref="AS36:AT37"/>
    <mergeCell ref="AU36:AV37"/>
    <mergeCell ref="AW36:AX37"/>
    <mergeCell ref="AY36:AZ37"/>
    <mergeCell ref="BG36:BG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AE37:AF37"/>
    <mergeCell ref="F39:I40"/>
    <mergeCell ref="N39:Q40"/>
    <mergeCell ref="W39:Z40"/>
    <mergeCell ref="AE39:AH40"/>
    <mergeCell ref="J40:M40"/>
    <mergeCell ref="AA40:AD40"/>
    <mergeCell ref="F41:I42"/>
    <mergeCell ref="N41:Q42"/>
    <mergeCell ref="W41:Z42"/>
    <mergeCell ref="AE41:AH42"/>
    <mergeCell ref="J42:M42"/>
    <mergeCell ref="AA42:AD42"/>
    <mergeCell ref="F43:I44"/>
    <mergeCell ref="N43:Q44"/>
    <mergeCell ref="W43:Z44"/>
    <mergeCell ref="AE43:AH44"/>
    <mergeCell ref="J44:M44"/>
    <mergeCell ref="AA44:AD44"/>
    <mergeCell ref="F45:I46"/>
    <mergeCell ref="N45:Q46"/>
    <mergeCell ref="W45:Z46"/>
    <mergeCell ref="AE45:AH46"/>
    <mergeCell ref="J46:M46"/>
    <mergeCell ref="AA46:AD46"/>
    <mergeCell ref="C65:F66"/>
  </mergeCells>
  <printOptions headings="false" gridLines="false" gridLinesSet="true" horizontalCentered="true" verticalCentered="false"/>
  <pageMargins left="0.39375" right="0.39375" top="0.590277777777778"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19" man="true" max="16383" min="0"/>
    <brk id="48"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LibreOffice/7.5.7.1$Windows_X86_64 LibreOffice_project/47eb0cf7efbacdee9b19ae25d6752381ede23126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2004-05-13T04:54:00Z</dcterms:created>
  <dc:creator>a</dc:creator>
  <dc:description/>
  <dc:language>ja-JP</dc:language>
  <cp:lastModifiedBy>kawakami takuya</cp:lastModifiedBy>
  <dcterms:modified xsi:type="dcterms:W3CDTF">2023-11-05T03:48:27Z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