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/>
  <bookViews>
    <workbookView windowWidth="28545" windowHeight="4320" tabRatio="500"/>
  </bookViews>
  <sheets>
    <sheet name="要綱" sheetId="1" r:id="rId1"/>
  </sheets>
  <definedNames>
    <definedName name="_xlnm.Print_Area" localSheetId="0">要綱!$A$1:$AJ$150</definedName>
  </definedNames>
  <calcPr calcId="144525"/>
</workbook>
</file>

<file path=xl/sharedStrings.xml><?xml version="1.0" encoding="utf-8"?>
<sst xmlns="http://schemas.openxmlformats.org/spreadsheetml/2006/main" count="342" uniqueCount="162">
  <si>
    <t>2024　米沢地区４年生以下少年サッカー大会</t>
  </si>
  <si>
    <t>（第20回　吾妻スポーツ杯）</t>
  </si>
  <si>
    <t>１）大会要項</t>
  </si>
  <si>
    <t>開催日</t>
  </si>
  <si>
    <t>2024年5月25日（土）予選リーグ、26日（日）決勝トーナメント</t>
  </si>
  <si>
    <t>会場</t>
  </si>
  <si>
    <t>予選リーグ戦　　：米沢SF</t>
  </si>
  <si>
    <t>決勝トーナメント：米沢SF</t>
  </si>
  <si>
    <t>２）競技方法</t>
  </si>
  <si>
    <t>　・（財）日本サッカー協会規則８人制サッカールールで運用する。</t>
  </si>
  <si>
    <t>　・予選は各ブロックリーグ戦、決勝は各ブロック１位２位でのトーナメント戦とする。</t>
  </si>
  <si>
    <t>　・日本サッカー協会発行の登録選手証（印刷もしくは電子選手証）を確認する。</t>
  </si>
  <si>
    <t>　・選手は小学校４年生以下の児童で構成しｽﾀｰﾃｨﾝｸﾞ８名ｻﾌﾞ８名まで、計１６名までとし自由な交代とする。</t>
  </si>
  <si>
    <t>　・試合時間は３０分（１５−３−１５）、決勝トーナメント同点の場合は即時ＰＫ戦で決定する。</t>
  </si>
  <si>
    <t>（ＰＫ戦は３名で行い、同点の場合は４人目からサドンデスとする）</t>
  </si>
  <si>
    <t>　・予選リーグの順位決定は勝点制とする。（勝ち＝３点、引き分け＝１点、負け＝０点）次に得失点差、</t>
  </si>
  <si>
    <t>　　得点上位、失点下位、直接勝敗で決定する。同率の場合はＰＫ戦で決定する。</t>
  </si>
  <si>
    <t>　・審判は１人制（有級者）とする。ただし決勝トーナメントの主審は３級とする。</t>
  </si>
  <si>
    <t>　・予選リーグの警告は決勝トーナメントに持ち越さない</t>
  </si>
  <si>
    <t>　　予選リーグでの退場に関しては決勝トーナメントに持ち越される。</t>
  </si>
  <si>
    <t>　　悪質なプレーによる退場の場合は、規律委員会により協議される。</t>
  </si>
  <si>
    <t>　・必要と認めた場合は、協議の上、給水タイムを設ける場合が有ります。</t>
  </si>
  <si>
    <t>　・第１位から第３位までのチームに県大会の出場権を与える。</t>
  </si>
  <si>
    <t>３）予選リーグの組合せ</t>
  </si>
  <si>
    <r>
      <rPr>
        <sz val="11"/>
        <rFont val="ＭＳ ゴシック"/>
        <charset val="128"/>
      </rPr>
      <t>Ａ</t>
    </r>
    <r>
      <rPr>
        <sz val="11"/>
        <rFont val="ＭＳ ゴシック"/>
        <charset val="128"/>
      </rPr>
      <t>ﾌﾞﾛｯｸ</t>
    </r>
  </si>
  <si>
    <r>
      <rPr>
        <sz val="11"/>
        <rFont val="ＭＳ ゴシック"/>
        <charset val="128"/>
      </rPr>
      <t>Ｂ</t>
    </r>
    <r>
      <rPr>
        <sz val="11"/>
        <rFont val="ＭＳ ゴシック"/>
        <charset val="128"/>
      </rPr>
      <t>ﾌﾞﾛｯｸ</t>
    </r>
  </si>
  <si>
    <r>
      <rPr>
        <sz val="11"/>
        <rFont val="ＭＳ ゴシック"/>
        <charset val="128"/>
      </rPr>
      <t>Ｃ</t>
    </r>
    <r>
      <rPr>
        <sz val="11"/>
        <rFont val="ＭＳ ゴシック"/>
        <charset val="128"/>
      </rPr>
      <t>ﾌﾞﾛｯｸ</t>
    </r>
  </si>
  <si>
    <t>D ﾌﾞﾛｯｸ</t>
  </si>
  <si>
    <t>①</t>
  </si>
  <si>
    <t>アルカディア</t>
  </si>
  <si>
    <t>④</t>
  </si>
  <si>
    <t>窪田SC</t>
  </si>
  <si>
    <t>⑦</t>
  </si>
  <si>
    <t>アステラーソ</t>
  </si>
  <si>
    <t>⑨</t>
  </si>
  <si>
    <t>南陽FC</t>
  </si>
  <si>
    <t>②</t>
  </si>
  <si>
    <t>フォルティス</t>
  </si>
  <si>
    <t>⑤</t>
  </si>
  <si>
    <t>FCグラッソ</t>
  </si>
  <si>
    <t>⑧</t>
  </si>
  <si>
    <t>エストレーラ</t>
  </si>
  <si>
    <t>⑩</t>
  </si>
  <si>
    <t>アビーカ</t>
  </si>
  <si>
    <t>③</t>
  </si>
  <si>
    <t>北部FC</t>
  </si>
  <si>
    <t>⑥</t>
  </si>
  <si>
    <t>フェニックス</t>
  </si>
  <si>
    <t>４）予選リーグスケジュール</t>
  </si>
  <si>
    <t>予定時間</t>
  </si>
  <si>
    <t>米沢SF 西南</t>
  </si>
  <si>
    <t>米沢SF 西北</t>
  </si>
  <si>
    <t>会場準備</t>
  </si>
  <si>
    <t>8:00</t>
  </si>
  <si>
    <t>対戦</t>
  </si>
  <si>
    <t>審判</t>
  </si>
  <si>
    <t>第１試合</t>
  </si>
  <si>
    <t>9:00</t>
  </si>
  <si>
    <t>9：00</t>
  </si>
  <si>
    <t>vs</t>
  </si>
  <si>
    <t>第２試合</t>
  </si>
  <si>
    <t>9:40</t>
  </si>
  <si>
    <t>9：50</t>
  </si>
  <si>
    <t>第３試合</t>
  </si>
  <si>
    <t>10:20</t>
  </si>
  <si>
    <t>10：40</t>
  </si>
  <si>
    <t>第４試合</t>
  </si>
  <si>
    <t>11:00</t>
  </si>
  <si>
    <t>TRM</t>
  </si>
  <si>
    <t>第５試合</t>
  </si>
  <si>
    <t>11:40</t>
  </si>
  <si>
    <t>撤収</t>
  </si>
  <si>
    <t>12:20</t>
  </si>
  <si>
    <t>11：30</t>
  </si>
  <si>
    <t>12：20</t>
  </si>
  <si>
    <t>川西JFC</t>
  </si>
  <si>
    <t>米沢ﾌｪﾆｯｸｽ</t>
  </si>
  <si>
    <t>⑪</t>
  </si>
  <si>
    <t>ＦＣグラッソ</t>
  </si>
  <si>
    <t>⑫</t>
  </si>
  <si>
    <t>FC宮内</t>
  </si>
  <si>
    <t>第６試合</t>
  </si>
  <si>
    <t>13：10</t>
  </si>
  <si>
    <t>５)予選リーグ対戦成績表</t>
  </si>
  <si>
    <t>Ａブロック</t>
  </si>
  <si>
    <t>勝</t>
  </si>
  <si>
    <t>負</t>
  </si>
  <si>
    <t>分</t>
  </si>
  <si>
    <t>勝点</t>
  </si>
  <si>
    <t>得点</t>
  </si>
  <si>
    <t>失点</t>
  </si>
  <si>
    <t>得失</t>
  </si>
  <si>
    <t>順位</t>
  </si>
  <si>
    <t>-</t>
  </si>
  <si>
    <t>Ｂブロック</t>
  </si>
  <si>
    <t>Ｃブロック</t>
  </si>
  <si>
    <t>Ｄブロック</t>
  </si>
  <si>
    <t>５）決勝トーナメント組合せ及びスケジュール</t>
  </si>
  <si>
    <t>米沢SF西</t>
  </si>
  <si>
    <t xml:space="preserve"> 8:00〜</t>
  </si>
  <si>
    <t>南コート</t>
  </si>
  <si>
    <t>北コート</t>
  </si>
  <si>
    <t xml:space="preserve">  9:00〜</t>
  </si>
  <si>
    <t>A1</t>
  </si>
  <si>
    <t>D2</t>
  </si>
  <si>
    <t>B1C2</t>
  </si>
  <si>
    <t>C1</t>
  </si>
  <si>
    <t>B2</t>
  </si>
  <si>
    <t>D1A2</t>
  </si>
  <si>
    <t xml:space="preserve">  9:40〜</t>
  </si>
  <si>
    <t>B1</t>
  </si>
  <si>
    <t>C2</t>
  </si>
  <si>
    <t>A1D2</t>
  </si>
  <si>
    <t>D1</t>
  </si>
  <si>
    <t>A2</t>
  </si>
  <si>
    <t>C1B2</t>
  </si>
  <si>
    <t xml:space="preserve"> 11:15〜</t>
  </si>
  <si>
    <t>南①勝</t>
  </si>
  <si>
    <t>北①勝</t>
  </si>
  <si>
    <t>南①北①負け</t>
  </si>
  <si>
    <t>南②勝</t>
  </si>
  <si>
    <t>北②勝</t>
  </si>
  <si>
    <t>南②北②負け</t>
  </si>
  <si>
    <t xml:space="preserve"> 12:30〜</t>
  </si>
  <si>
    <t>南④勝</t>
  </si>
  <si>
    <t>北④勝</t>
  </si>
  <si>
    <t>当該</t>
  </si>
  <si>
    <t>南④負</t>
  </si>
  <si>
    <t>北④負</t>
  </si>
  <si>
    <t>4種</t>
  </si>
  <si>
    <t>13:20</t>
  </si>
  <si>
    <t>撤去</t>
  </si>
  <si>
    <t>1位：</t>
  </si>
  <si>
    <t>南④</t>
  </si>
  <si>
    <t>2位：</t>
  </si>
  <si>
    <t>3位：</t>
  </si>
  <si>
    <t>4位：</t>
  </si>
  <si>
    <t>北④</t>
  </si>
  <si>
    <t>南③</t>
  </si>
  <si>
    <t>北③</t>
  </si>
  <si>
    <t>南①</t>
  </si>
  <si>
    <t>北①</t>
  </si>
  <si>
    <t>南②</t>
  </si>
  <si>
    <t>北②</t>
  </si>
  <si>
    <t>チャレンジマッチ</t>
  </si>
  <si>
    <t>米沢SF東（時間は天候、体調で変更してください。）</t>
  </si>
  <si>
    <t>第Ⅰ試合</t>
  </si>
  <si>
    <t>B3</t>
  </si>
  <si>
    <t>A3</t>
  </si>
  <si>
    <t>アップコート</t>
  </si>
  <si>
    <t>第Ⅱ試合</t>
  </si>
  <si>
    <t>10:10～</t>
  </si>
  <si>
    <t>南①負け</t>
  </si>
  <si>
    <t>北Ⅰ負け</t>
  </si>
  <si>
    <t>第Ⅲ試合</t>
  </si>
  <si>
    <t>南②負け</t>
  </si>
  <si>
    <t>北Ⅱ負け</t>
  </si>
  <si>
    <t>Ⅱ負</t>
  </si>
  <si>
    <t>第Ⅳ試合</t>
  </si>
  <si>
    <t>Ⅱ勝ち</t>
  </si>
  <si>
    <t>Ⅲ勝ち</t>
  </si>
  <si>
    <t>Ⅲ負</t>
  </si>
</sst>
</file>

<file path=xl/styles.xml><?xml version="1.0" encoding="utf-8"?>
<styleSheet xmlns="http://schemas.openxmlformats.org/spreadsheetml/2006/main">
  <numFmts count="7">
    <numFmt numFmtId="176" formatCode="0_ "/>
    <numFmt numFmtId="44" formatCode="_ &quot;\&quot;* #,##0.00_ ;_ &quot;\&quot;* \-#,##0.00_ ;_ &quot;\&quot;* &quot;-&quot;??_ ;_ @_ "/>
    <numFmt numFmtId="42" formatCode="_ &quot;\&quot;* #,##0_ ;_ &quot;\&quot;* \-#,##0_ ;_ &quot;\&quot;* &quot;-&quot;_ ;_ @_ "/>
    <numFmt numFmtId="41" formatCode="_ * #,##0_ ;_ * \-#,##0_ ;_ * &quot;-&quot;_ ;_ @_ "/>
    <numFmt numFmtId="43" formatCode="_ * #,##0.00_ ;_ * \-#,##0.00_ ;_ * &quot;-&quot;??_ ;_ @_ "/>
    <numFmt numFmtId="177" formatCode="General;General;;"/>
    <numFmt numFmtId="178" formatCode="0_);[Red]\(0\)"/>
  </numFmts>
  <fonts count="29">
    <font>
      <sz val="11"/>
      <name val="ＭＳ Ｐゴシック"/>
      <charset val="128"/>
    </font>
    <font>
      <sz val="18"/>
      <name val="ＭＳ ゴシック"/>
      <charset val="128"/>
    </font>
    <font>
      <sz val="11"/>
      <name val="ＭＳ ゴシック"/>
      <charset val="128"/>
    </font>
    <font>
      <sz val="16"/>
      <name val="ＭＳ ゴシック"/>
      <charset val="128"/>
    </font>
    <font>
      <b/>
      <sz val="11"/>
      <name val="ＭＳ ゴシック"/>
      <charset val="128"/>
    </font>
    <font>
      <sz val="11"/>
      <color rgb="FFFF0000"/>
      <name val="ＭＳ ゴシック"/>
      <charset val="128"/>
    </font>
    <font>
      <i/>
      <sz val="11"/>
      <name val="ＭＳ ゴシック"/>
      <charset val="128"/>
    </font>
    <font>
      <sz val="10"/>
      <name val="ＭＳ ゴシック"/>
      <charset val="128"/>
    </font>
    <font>
      <sz val="11"/>
      <color theme="1"/>
      <name val="Calibri"/>
      <charset val="134"/>
      <scheme val="minor"/>
    </font>
    <font>
      <sz val="10"/>
      <name val="Arial"/>
      <charset val="128"/>
    </font>
    <font>
      <sz val="11"/>
      <color rgb="FFFF00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3F3F76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5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 tint="-0.15"/>
        <bgColor rgb="FFC0C0C0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FFFFCC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1" fontId="9" fillId="0" borderId="0" applyBorder="0" applyAlignment="0" applyProtection="0"/>
    <xf numFmtId="0" fontId="15" fillId="16" borderId="22" applyNumberFormat="0" applyAlignment="0" applyProtection="0">
      <alignment vertical="center"/>
    </xf>
    <xf numFmtId="43" fontId="9" fillId="0" borderId="0" applyBorder="0" applyAlignment="0" applyProtection="0"/>
    <xf numFmtId="42" fontId="9" fillId="0" borderId="0" applyBorder="0" applyAlignment="0" applyProtection="0"/>
    <xf numFmtId="0" fontId="12" fillId="12" borderId="0" applyNumberFormat="0" applyBorder="0" applyAlignment="0" applyProtection="0">
      <alignment vertical="center"/>
    </xf>
    <xf numFmtId="44" fontId="9" fillId="0" borderId="0" applyBorder="0" applyAlignment="0" applyProtection="0"/>
    <xf numFmtId="0" fontId="12" fillId="8" borderId="0" applyNumberFormat="0" applyBorder="0" applyAlignment="0" applyProtection="0">
      <alignment vertical="center"/>
    </xf>
    <xf numFmtId="0" fontId="8" fillId="5" borderId="20" applyNumberFormat="0" applyFont="0" applyAlignment="0" applyProtection="0">
      <alignment vertical="center"/>
    </xf>
    <xf numFmtId="9" fontId="9" fillId="0" borderId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2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11" borderId="21" applyNumberFormat="0" applyAlignment="0" applyProtection="0">
      <alignment vertical="center"/>
    </xf>
    <xf numFmtId="0" fontId="17" fillId="0" borderId="23" applyNumberFormat="0" applyFill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24" fillId="11" borderId="22" applyNumberFormat="0" applyAlignment="0" applyProtection="0">
      <alignment vertical="center"/>
    </xf>
    <xf numFmtId="0" fontId="23" fillId="0" borderId="2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6" fillId="27" borderId="27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5" fillId="0" borderId="26" applyNumberFormat="0" applyFill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</cellStyleXfs>
  <cellXfs count="129">
    <xf numFmtId="0" fontId="0" fillId="0" borderId="0" xfId="0"/>
    <xf numFmtId="49" fontId="1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49" fontId="2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left"/>
    </xf>
    <xf numFmtId="49" fontId="1" fillId="0" borderId="0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left"/>
    </xf>
    <xf numFmtId="49" fontId="4" fillId="0" borderId="0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left"/>
    </xf>
    <xf numFmtId="49" fontId="2" fillId="0" borderId="2" xfId="0" applyNumberFormat="1" applyFont="1" applyBorder="1" applyAlignment="1">
      <alignment horizontal="left"/>
    </xf>
    <xf numFmtId="49" fontId="2" fillId="0" borderId="3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vertical="center"/>
    </xf>
    <xf numFmtId="49" fontId="0" fillId="0" borderId="2" xfId="0" applyNumberFormat="1" applyFont="1" applyBorder="1" applyAlignment="1">
      <alignment vertical="center"/>
    </xf>
    <xf numFmtId="0" fontId="2" fillId="0" borderId="2" xfId="0" applyFont="1" applyBorder="1" applyAlignment="1">
      <alignment vertical="center"/>
    </xf>
    <xf numFmtId="49" fontId="2" fillId="0" borderId="2" xfId="0" applyNumberFormat="1" applyFont="1" applyBorder="1" applyAlignment="1">
      <alignment vertical="center"/>
    </xf>
    <xf numFmtId="49" fontId="2" fillId="2" borderId="4" xfId="0" applyNumberFormat="1" applyFont="1" applyFill="1" applyBorder="1" applyAlignment="1">
      <alignment vertical="center"/>
    </xf>
    <xf numFmtId="49" fontId="0" fillId="2" borderId="2" xfId="0" applyNumberFormat="1" applyFont="1" applyFill="1" applyBorder="1" applyAlignment="1">
      <alignment vertical="center"/>
    </xf>
    <xf numFmtId="49" fontId="2" fillId="0" borderId="3" xfId="0" applyNumberFormat="1" applyFont="1" applyBorder="1" applyAlignment="1">
      <alignment horizontal="left" vertical="center"/>
    </xf>
    <xf numFmtId="49" fontId="2" fillId="3" borderId="4" xfId="0" applyNumberFormat="1" applyFont="1" applyFill="1" applyBorder="1" applyAlignment="1">
      <alignment vertical="center"/>
    </xf>
    <xf numFmtId="49" fontId="2" fillId="3" borderId="2" xfId="0" applyNumberFormat="1" applyFont="1" applyFill="1" applyBorder="1" applyAlignment="1">
      <alignment vertical="center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49" fontId="2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49" fontId="2" fillId="4" borderId="0" xfId="0" applyNumberFormat="1" applyFont="1" applyFill="1" applyAlignment="1">
      <alignment vertical="center"/>
    </xf>
    <xf numFmtId="0" fontId="0" fillId="4" borderId="0" xfId="0" applyFill="1" applyAlignment="1">
      <alignment vertical="center"/>
    </xf>
    <xf numFmtId="49" fontId="3" fillId="0" borderId="0" xfId="0" applyNumberFormat="1" applyFont="1" applyAlignment="1">
      <alignment horizontal="left"/>
    </xf>
    <xf numFmtId="0" fontId="0" fillId="0" borderId="2" xfId="0" applyBorder="1" applyAlignment="1">
      <alignment vertical="center"/>
    </xf>
    <xf numFmtId="49" fontId="2" fillId="0" borderId="5" xfId="0" applyNumberFormat="1" applyFont="1" applyBorder="1" applyAlignment="1">
      <alignment horizontal="left"/>
    </xf>
    <xf numFmtId="0" fontId="2" fillId="0" borderId="3" xfId="0" applyFont="1" applyBorder="1" applyAlignment="1">
      <alignment horizontal="center" vertical="center"/>
    </xf>
    <xf numFmtId="49" fontId="0" fillId="0" borderId="6" xfId="0" applyNumberFormat="1" applyFont="1" applyBorder="1" applyAlignment="1">
      <alignment vertical="center"/>
    </xf>
    <xf numFmtId="0" fontId="0" fillId="2" borderId="2" xfId="0" applyFill="1" applyBorder="1" applyAlignment="1">
      <alignment vertical="center"/>
    </xf>
    <xf numFmtId="49" fontId="2" fillId="2" borderId="2" xfId="0" applyNumberFormat="1" applyFont="1" applyFill="1" applyBorder="1" applyAlignment="1">
      <alignment horizontal="left"/>
    </xf>
    <xf numFmtId="49" fontId="2" fillId="2" borderId="5" xfId="0" applyNumberFormat="1" applyFont="1" applyFill="1" applyBorder="1" applyAlignment="1">
      <alignment horizontal="left"/>
    </xf>
    <xf numFmtId="0" fontId="2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2" fillId="2" borderId="2" xfId="0" applyNumberFormat="1" applyFont="1" applyFill="1" applyBorder="1" applyAlignment="1">
      <alignment vertical="center"/>
    </xf>
    <xf numFmtId="49" fontId="2" fillId="0" borderId="7" xfId="0" applyNumberFormat="1" applyFont="1" applyBorder="1" applyAlignment="1">
      <alignment vertical="center"/>
    </xf>
    <xf numFmtId="49" fontId="2" fillId="3" borderId="5" xfId="0" applyNumberFormat="1" applyFont="1" applyFill="1" applyBorder="1" applyAlignment="1">
      <alignment horizontal="left"/>
    </xf>
    <xf numFmtId="0" fontId="2" fillId="3" borderId="3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vertical="center"/>
    </xf>
    <xf numFmtId="49" fontId="0" fillId="3" borderId="6" xfId="0" applyNumberFormat="1" applyFon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4" borderId="0" xfId="0" applyFont="1" applyFill="1" applyAlignment="1">
      <alignment horizontal="left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vertical="center"/>
    </xf>
    <xf numFmtId="49" fontId="2" fillId="0" borderId="0" xfId="0" applyNumberFormat="1" applyFont="1" applyBorder="1" applyAlignment="1">
      <alignment horizontal="center"/>
    </xf>
    <xf numFmtId="49" fontId="5" fillId="0" borderId="2" xfId="0" applyNumberFormat="1" applyFont="1" applyBorder="1" applyAlignment="1">
      <alignment horizontal="left"/>
    </xf>
    <xf numFmtId="49" fontId="6" fillId="0" borderId="0" xfId="0" applyNumberFormat="1" applyFont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vertical="center"/>
    </xf>
    <xf numFmtId="49" fontId="0" fillId="2" borderId="6" xfId="0" applyNumberFormat="1" applyFont="1" applyFill="1" applyBorder="1" applyAlignment="1">
      <alignment vertical="center"/>
    </xf>
    <xf numFmtId="0" fontId="0" fillId="2" borderId="6" xfId="0" applyFill="1" applyBorder="1" applyAlignment="1">
      <alignment vertical="center"/>
    </xf>
    <xf numFmtId="49" fontId="2" fillId="2" borderId="0" xfId="0" applyNumberFormat="1" applyFont="1" applyFill="1" applyAlignment="1">
      <alignment horizontal="left"/>
    </xf>
    <xf numFmtId="0" fontId="7" fillId="0" borderId="2" xfId="0" applyFont="1" applyBorder="1" applyAlignment="1">
      <alignment vertical="center"/>
    </xf>
    <xf numFmtId="0" fontId="0" fillId="0" borderId="4" xfId="0" applyBorder="1"/>
    <xf numFmtId="0" fontId="0" fillId="0" borderId="5" xfId="0" applyBorder="1"/>
    <xf numFmtId="0" fontId="2" fillId="3" borderId="2" xfId="0" applyFont="1" applyFill="1" applyBorder="1" applyAlignment="1">
      <alignment horizontal="center" vertical="center"/>
    </xf>
    <xf numFmtId="49" fontId="2" fillId="3" borderId="2" xfId="0" applyNumberFormat="1" applyFont="1" applyFill="1" applyBorder="1" applyAlignment="1">
      <alignment horizontal="left"/>
    </xf>
    <xf numFmtId="0" fontId="0" fillId="4" borderId="0" xfId="0" applyFill="1"/>
    <xf numFmtId="49" fontId="2" fillId="4" borderId="0" xfId="0" applyNumberFormat="1" applyFont="1" applyFill="1" applyAlignment="1">
      <alignment horizontal="center" vertical="center"/>
    </xf>
    <xf numFmtId="49" fontId="2" fillId="0" borderId="0" xfId="0" applyNumberFormat="1" applyFont="1" applyBorder="1" applyAlignment="1">
      <alignment horizontal="left"/>
    </xf>
    <xf numFmtId="49" fontId="2" fillId="3" borderId="7" xfId="0" applyNumberFormat="1" applyFont="1" applyFill="1" applyBorder="1" applyAlignment="1">
      <alignment vertical="center"/>
    </xf>
    <xf numFmtId="0" fontId="0" fillId="0" borderId="3" xfId="0" applyFont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3" borderId="3" xfId="0" applyFont="1" applyFill="1" applyBorder="1" applyAlignment="1">
      <alignment horizontal="center"/>
    </xf>
    <xf numFmtId="177" fontId="2" fillId="0" borderId="8" xfId="0" applyNumberFormat="1" applyFont="1" applyBorder="1" applyAlignment="1">
      <alignment horizontal="center" vertical="center"/>
    </xf>
    <xf numFmtId="177" fontId="0" fillId="0" borderId="3" xfId="0" applyNumberForma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49" fontId="2" fillId="0" borderId="3" xfId="0" applyNumberFormat="1" applyFont="1" applyBorder="1" applyAlignment="1">
      <alignment horizontal="left"/>
    </xf>
    <xf numFmtId="49" fontId="2" fillId="0" borderId="9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right"/>
    </xf>
    <xf numFmtId="49" fontId="2" fillId="0" borderId="4" xfId="0" applyNumberFormat="1" applyFont="1" applyBorder="1" applyAlignment="1">
      <alignment horizontal="left"/>
    </xf>
    <xf numFmtId="49" fontId="2" fillId="0" borderId="2" xfId="0" applyNumberFormat="1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49" fontId="2" fillId="0" borderId="7" xfId="0" applyNumberFormat="1" applyFont="1" applyBorder="1" applyAlignment="1">
      <alignment horizontal="left"/>
    </xf>
    <xf numFmtId="49" fontId="2" fillId="0" borderId="6" xfId="0" applyNumberFormat="1" applyFont="1" applyBorder="1" applyAlignment="1">
      <alignment horizontal="left"/>
    </xf>
    <xf numFmtId="49" fontId="2" fillId="0" borderId="10" xfId="0" applyNumberFormat="1" applyFont="1" applyBorder="1" applyAlignment="1">
      <alignment horizontal="center"/>
    </xf>
    <xf numFmtId="49" fontId="2" fillId="0" borderId="11" xfId="0" applyNumberFormat="1" applyFont="1" applyBorder="1" applyAlignment="1">
      <alignment horizontal="left"/>
    </xf>
    <xf numFmtId="49" fontId="2" fillId="0" borderId="6" xfId="0" applyNumberFormat="1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left"/>
    </xf>
    <xf numFmtId="49" fontId="2" fillId="0" borderId="0" xfId="0" applyNumberFormat="1" applyFon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178" fontId="0" fillId="3" borderId="3" xfId="0" applyNumberFormat="1" applyFill="1" applyBorder="1" applyAlignment="1">
      <alignment horizontal="center" vertical="center"/>
    </xf>
    <xf numFmtId="177" fontId="0" fillId="0" borderId="8" xfId="0" applyNumberFormat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178" fontId="0" fillId="0" borderId="8" xfId="0" applyNumberForma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/>
    </xf>
    <xf numFmtId="49" fontId="2" fillId="0" borderId="13" xfId="0" applyNumberFormat="1" applyFont="1" applyBorder="1" applyAlignment="1">
      <alignment horizontal="left"/>
    </xf>
    <xf numFmtId="49" fontId="2" fillId="0" borderId="0" xfId="0" applyNumberFormat="1" applyFont="1"/>
    <xf numFmtId="49" fontId="2" fillId="0" borderId="2" xfId="0" applyNumberFormat="1" applyFont="1" applyBorder="1" applyAlignment="1">
      <alignment horizontal="center"/>
    </xf>
    <xf numFmtId="49" fontId="2" fillId="0" borderId="2" xfId="0" applyNumberFormat="1" applyFont="1" applyBorder="1"/>
    <xf numFmtId="0" fontId="0" fillId="0" borderId="2" xfId="0" applyBorder="1"/>
    <xf numFmtId="49" fontId="2" fillId="0" borderId="14" xfId="0" applyNumberFormat="1" applyFont="1" applyBorder="1"/>
    <xf numFmtId="49" fontId="2" fillId="0" borderId="1" xfId="0" applyNumberFormat="1" applyFont="1" applyBorder="1" applyAlignment="1">
      <alignment horizontal="center"/>
    </xf>
    <xf numFmtId="0" fontId="0" fillId="0" borderId="1" xfId="0" applyBorder="1"/>
    <xf numFmtId="49" fontId="2" fillId="0" borderId="2" xfId="0" applyNumberFormat="1" applyFont="1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2" xfId="0" applyBorder="1" applyAlignment="1">
      <alignment horizontal="left"/>
    </xf>
    <xf numFmtId="49" fontId="2" fillId="0" borderId="15" xfId="0" applyNumberFormat="1" applyFont="1" applyBorder="1" applyAlignment="1">
      <alignment horizontal="left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16" xfId="0" applyNumberFormat="1" applyFont="1" applyBorder="1" applyAlignment="1">
      <alignment horizontal="left"/>
    </xf>
    <xf numFmtId="49" fontId="2" fillId="0" borderId="16" xfId="0" applyNumberFormat="1" applyFont="1" applyBorder="1" applyAlignment="1">
      <alignment horizontal="center"/>
    </xf>
    <xf numFmtId="49" fontId="2" fillId="0" borderId="17" xfId="0" applyNumberFormat="1" applyFont="1" applyBorder="1" applyAlignment="1">
      <alignment horizontal="left"/>
    </xf>
    <xf numFmtId="176" fontId="0" fillId="3" borderId="3" xfId="0" applyNumberFormat="1" applyFill="1" applyBorder="1" applyAlignment="1">
      <alignment horizontal="center" vertical="center"/>
    </xf>
    <xf numFmtId="49" fontId="2" fillId="0" borderId="16" xfId="0" applyNumberFormat="1" applyFont="1" applyBorder="1"/>
    <xf numFmtId="49" fontId="2" fillId="0" borderId="5" xfId="0" applyNumberFormat="1" applyFont="1" applyBorder="1"/>
    <xf numFmtId="49" fontId="2" fillId="0" borderId="15" xfId="0" applyNumberFormat="1" applyFont="1" applyBorder="1"/>
    <xf numFmtId="49" fontId="2" fillId="0" borderId="1" xfId="0" applyNumberFormat="1" applyFont="1" applyBorder="1"/>
    <xf numFmtId="0" fontId="0" fillId="0" borderId="18" xfId="0" applyBorder="1"/>
    <xf numFmtId="0" fontId="0" fillId="0" borderId="13" xfId="0" applyBorder="1"/>
    <xf numFmtId="0" fontId="0" fillId="0" borderId="19" xfId="0" applyBorder="1"/>
    <xf numFmtId="0" fontId="0" fillId="0" borderId="5" xfId="0" applyBorder="1" applyAlignment="1">
      <alignment horizontal="left"/>
    </xf>
    <xf numFmtId="49" fontId="2" fillId="0" borderId="0" xfId="0" applyNumberFormat="1" applyFont="1" applyAlignment="1">
      <alignment horizontal="right"/>
    </xf>
    <xf numFmtId="0" fontId="0" fillId="0" borderId="0" xfId="0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top" textRotation="255" wrapText="1"/>
    </xf>
    <xf numFmtId="49" fontId="2" fillId="0" borderId="11" xfId="0" applyNumberFormat="1" applyFont="1" applyBorder="1" applyAlignment="1">
      <alignment horizontal="right"/>
    </xf>
    <xf numFmtId="0" fontId="2" fillId="0" borderId="0" xfId="0" applyFont="1" applyAlignment="1">
      <alignment horizontal="center"/>
    </xf>
    <xf numFmtId="49" fontId="2" fillId="0" borderId="19" xfId="0" applyNumberFormat="1" applyFont="1" applyBorder="1" applyAlignment="1">
      <alignment horizontal="left"/>
    </xf>
    <xf numFmtId="49" fontId="2" fillId="0" borderId="4" xfId="0" applyNumberFormat="1" applyFont="1" applyBorder="1"/>
  </cellXfs>
  <cellStyles count="49">
    <cellStyle name="標準" xfId="0" builtinId="0"/>
    <cellStyle name="桁区切り[0]" xfId="1" builtinId="6"/>
    <cellStyle name="入力" xfId="2" builtinId="20"/>
    <cellStyle name="桁区切り" xfId="3" builtinId="3"/>
    <cellStyle name="通貨[0]" xfId="4" builtinId="7"/>
    <cellStyle name="40% - アクセント 5" xfId="5" builtinId="47"/>
    <cellStyle name="通貨" xfId="6" builtinId="4"/>
    <cellStyle name="20% - アクセント 4" xfId="7" builtinId="42"/>
    <cellStyle name="メモ" xfId="8" builtinId="10"/>
    <cellStyle name="パーセント" xfId="9" builtinId="5"/>
    <cellStyle name="ハイパーリンク" xfId="10" builtinId="8"/>
    <cellStyle name="アクセント 2" xfId="11" builtinId="33"/>
    <cellStyle name="訪問済ハイパーリンク" xfId="12" builtinId="9"/>
    <cellStyle name="良い" xfId="13" builtinId="26"/>
    <cellStyle name="警告文" xfId="14" builtinId="11"/>
    <cellStyle name="リンクセル" xfId="15" builtinId="24"/>
    <cellStyle name="タイトル" xfId="16" builtinId="15"/>
    <cellStyle name="説明文" xfId="17" builtinId="53"/>
    <cellStyle name="アクセント 6" xfId="18" builtinId="49"/>
    <cellStyle name="出力" xfId="19" builtinId="21"/>
    <cellStyle name="見出し 1" xfId="20" builtinId="16"/>
    <cellStyle name="見出し 2" xfId="21" builtinId="17"/>
    <cellStyle name="計算" xfId="22" builtinId="22"/>
    <cellStyle name="見出し 3" xfId="23" builtinId="18"/>
    <cellStyle name="見出し 4" xfId="24" builtinId="19"/>
    <cellStyle name="60% - アクセント 5" xfId="25" builtinId="48"/>
    <cellStyle name="チェックセル" xfId="26" builtinId="23"/>
    <cellStyle name="40% - アクセント 1" xfId="27" builtinId="31"/>
    <cellStyle name="集計" xfId="28" builtinId="25"/>
    <cellStyle name="悪い" xfId="29" builtinId="27"/>
    <cellStyle name="どちらでもない" xfId="30" builtinId="28"/>
    <cellStyle name="アクセント 1" xfId="31" builtinId="29"/>
    <cellStyle name="20% - アクセント 1" xfId="32" builtinId="30"/>
    <cellStyle name="20% - アクセント 5" xfId="33" builtinId="46"/>
    <cellStyle name="60% - アクセント 1" xfId="34" builtinId="32"/>
    <cellStyle name="20% - アクセント 2" xfId="35" builtinId="34"/>
    <cellStyle name="40% - アクセント 2" xfId="36" builtinId="35"/>
    <cellStyle name="20% - アクセント 6" xfId="37" builtinId="50"/>
    <cellStyle name="60% - アクセント 2" xfId="38" builtinId="36"/>
    <cellStyle name="アクセント 3" xfId="39" builtinId="37"/>
    <cellStyle name="20% - アクセント 3" xfId="40" builtinId="38"/>
    <cellStyle name="40% - アクセント 3" xfId="41" builtinId="39"/>
    <cellStyle name="60% - アクセント 3" xfId="42" builtinId="40"/>
    <cellStyle name="アクセント 4" xfId="43" builtinId="41"/>
    <cellStyle name="40% - アクセント 4" xfId="44" builtinId="43"/>
    <cellStyle name="60% - アクセント 4" xfId="45" builtinId="44"/>
    <cellStyle name="アクセント 5" xfId="46" builtinId="45"/>
    <cellStyle name="40% - アクセント 6" xfId="47" builtinId="51"/>
    <cellStyle name="60% - アクセント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9</xdr:col>
      <xdr:colOff>214560</xdr:colOff>
      <xdr:row>138</xdr:row>
      <xdr:rowOff>0</xdr:rowOff>
    </xdr:from>
    <xdr:to>
      <xdr:col>11</xdr:col>
      <xdr:colOff>154800</xdr:colOff>
      <xdr:row>138</xdr:row>
      <xdr:rowOff>360</xdr:rowOff>
    </xdr:to>
    <xdr:sp>
      <xdr:nvSpPr>
        <xdr:cNvPr id="2" name="Text Box 79"/>
        <xdr:cNvSpPr/>
      </xdr:nvSpPr>
      <xdr:spPr>
        <a:xfrm>
          <a:off x="2362835" y="21488400"/>
          <a:ext cx="417830" cy="0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  <xdr:txBody>
        <a:bodyPr wrap="none" lIns="0" tIns="0" rIns="18360" bIns="0" anchor="t" upright="1">
          <a:spAutoFit/>
        </a:bodyPr>
        <a:p>
          <a:pPr>
            <a:lnSpc>
              <a:spcPts val="1400"/>
            </a:lnSpc>
          </a:pPr>
          <a:endParaRPr lang="en-US" sz="1100" b="0" strike="noStrike" spc="-1">
            <a:latin typeface="游明朝" panose="02020400000000000000" charset="-128"/>
          </a:endParaRPr>
        </a:p>
        <a:p>
          <a:pPr>
            <a:lnSpc>
              <a:spcPts val="1400"/>
            </a:lnSpc>
          </a:pPr>
          <a:endParaRPr lang="en-US" sz="1100" b="0" strike="noStrike" spc="-1">
            <a:latin typeface="游明朝" panose="02020400000000000000" charset="-128"/>
          </a:endParaRPr>
        </a:p>
      </xdr:txBody>
    </xdr:sp>
    <xdr:clientData/>
  </xdr:twoCellAnchor>
  <xdr:twoCellAnchor editAs="oneCell">
    <xdr:from>
      <xdr:col>24</xdr:col>
      <xdr:colOff>171360</xdr:colOff>
      <xdr:row>138</xdr:row>
      <xdr:rowOff>0</xdr:rowOff>
    </xdr:from>
    <xdr:to>
      <xdr:col>25</xdr:col>
      <xdr:colOff>132840</xdr:colOff>
      <xdr:row>138</xdr:row>
      <xdr:rowOff>360</xdr:rowOff>
    </xdr:to>
    <xdr:sp>
      <xdr:nvSpPr>
        <xdr:cNvPr id="3" name="Text Box 81"/>
        <xdr:cNvSpPr/>
      </xdr:nvSpPr>
      <xdr:spPr>
        <a:xfrm>
          <a:off x="5901055" y="21488400"/>
          <a:ext cx="200660" cy="0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6</xdr:col>
      <xdr:colOff>171360</xdr:colOff>
      <xdr:row>138</xdr:row>
      <xdr:rowOff>0</xdr:rowOff>
    </xdr:from>
    <xdr:to>
      <xdr:col>7</xdr:col>
      <xdr:colOff>132840</xdr:colOff>
      <xdr:row>138</xdr:row>
      <xdr:rowOff>1440</xdr:rowOff>
    </xdr:to>
    <xdr:sp>
      <xdr:nvSpPr>
        <xdr:cNvPr id="4" name="Text Box 82"/>
        <xdr:cNvSpPr/>
      </xdr:nvSpPr>
      <xdr:spPr>
        <a:xfrm>
          <a:off x="1603375" y="21488400"/>
          <a:ext cx="200660" cy="1270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2</xdr:col>
      <xdr:colOff>171360</xdr:colOff>
      <xdr:row>138</xdr:row>
      <xdr:rowOff>0</xdr:rowOff>
    </xdr:from>
    <xdr:to>
      <xdr:col>3</xdr:col>
      <xdr:colOff>132840</xdr:colOff>
      <xdr:row>138</xdr:row>
      <xdr:rowOff>1440</xdr:rowOff>
    </xdr:to>
    <xdr:sp>
      <xdr:nvSpPr>
        <xdr:cNvPr id="5" name="Text Box 83"/>
        <xdr:cNvSpPr/>
      </xdr:nvSpPr>
      <xdr:spPr>
        <a:xfrm>
          <a:off x="648335" y="21488400"/>
          <a:ext cx="200660" cy="1270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27</xdr:col>
      <xdr:colOff>214560</xdr:colOff>
      <xdr:row>138</xdr:row>
      <xdr:rowOff>0</xdr:rowOff>
    </xdr:from>
    <xdr:to>
      <xdr:col>29</xdr:col>
      <xdr:colOff>154800</xdr:colOff>
      <xdr:row>138</xdr:row>
      <xdr:rowOff>360</xdr:rowOff>
    </xdr:to>
    <xdr:sp>
      <xdr:nvSpPr>
        <xdr:cNvPr id="6" name="Text Box 84"/>
        <xdr:cNvSpPr/>
      </xdr:nvSpPr>
      <xdr:spPr>
        <a:xfrm>
          <a:off x="6660515" y="21488400"/>
          <a:ext cx="417830" cy="0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  <xdr:txBody>
        <a:bodyPr wrap="none" lIns="0" tIns="0" rIns="18360" bIns="0" anchor="t" upright="1">
          <a:spAutoFit/>
        </a:bodyPr>
        <a:p>
          <a:pPr>
            <a:lnSpc>
              <a:spcPts val="1400"/>
            </a:lnSpc>
          </a:pPr>
          <a:endParaRPr lang="en-US" sz="1100" b="0" strike="noStrike" spc="-1">
            <a:latin typeface="游明朝" panose="02020400000000000000" charset="-128"/>
          </a:endParaRPr>
        </a:p>
        <a:p>
          <a:pPr>
            <a:lnSpc>
              <a:spcPts val="1400"/>
            </a:lnSpc>
          </a:pPr>
          <a:endParaRPr lang="en-US" sz="1100" b="0" strike="noStrike" spc="-1">
            <a:latin typeface="游明朝" panose="02020400000000000000" charset="-128"/>
          </a:endParaRPr>
        </a:p>
      </xdr:txBody>
    </xdr:sp>
    <xdr:clientData/>
  </xdr:twoCellAnchor>
  <xdr:twoCellAnchor editAs="oneCell">
    <xdr:from>
      <xdr:col>16</xdr:col>
      <xdr:colOff>190440</xdr:colOff>
      <xdr:row>138</xdr:row>
      <xdr:rowOff>0</xdr:rowOff>
    </xdr:from>
    <xdr:to>
      <xdr:col>17</xdr:col>
      <xdr:colOff>129240</xdr:colOff>
      <xdr:row>138</xdr:row>
      <xdr:rowOff>3600</xdr:rowOff>
    </xdr:to>
    <xdr:sp>
      <xdr:nvSpPr>
        <xdr:cNvPr id="7" name="Text Box 86"/>
        <xdr:cNvSpPr/>
      </xdr:nvSpPr>
      <xdr:spPr>
        <a:xfrm>
          <a:off x="4010025" y="21488400"/>
          <a:ext cx="177800" cy="3175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2</xdr:col>
      <xdr:colOff>171360</xdr:colOff>
      <xdr:row>149</xdr:row>
      <xdr:rowOff>0</xdr:rowOff>
    </xdr:from>
    <xdr:to>
      <xdr:col>3</xdr:col>
      <xdr:colOff>132840</xdr:colOff>
      <xdr:row>149</xdr:row>
      <xdr:rowOff>2160</xdr:rowOff>
    </xdr:to>
    <xdr:sp>
      <xdr:nvSpPr>
        <xdr:cNvPr id="8" name="Text Box 83"/>
        <xdr:cNvSpPr/>
      </xdr:nvSpPr>
      <xdr:spPr>
        <a:xfrm>
          <a:off x="648335" y="23374350"/>
          <a:ext cx="200660" cy="1905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16</xdr:col>
      <xdr:colOff>190440</xdr:colOff>
      <xdr:row>149</xdr:row>
      <xdr:rowOff>0</xdr:rowOff>
    </xdr:from>
    <xdr:to>
      <xdr:col>17</xdr:col>
      <xdr:colOff>129240</xdr:colOff>
      <xdr:row>149</xdr:row>
      <xdr:rowOff>2160</xdr:rowOff>
    </xdr:to>
    <xdr:sp>
      <xdr:nvSpPr>
        <xdr:cNvPr id="9" name="Text Box 86"/>
        <xdr:cNvSpPr/>
      </xdr:nvSpPr>
      <xdr:spPr>
        <a:xfrm>
          <a:off x="4010025" y="23374350"/>
          <a:ext cx="177800" cy="1905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"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tint val="100000"/>
                <a:shade val="100000"/>
              </a:schemeClr>
            </a:gs>
            <a:gs pos="100000">
              <a:schemeClr val="phClr">
                <a:tint val="50000"/>
                <a:shade val="100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V149"/>
  <sheetViews>
    <sheetView tabSelected="1" view="pageBreakPreview" zoomScale="160" zoomScaleNormal="115" zoomScaleSheetLayoutView="160" workbookViewId="0">
      <selection activeCell="A1" sqref="A1:AI1"/>
    </sheetView>
  </sheetViews>
  <sheetFormatPr defaultColWidth="3.125" defaultRowHeight="13.5"/>
  <cols>
    <col min="1" max="41" width="3.13333333333333" style="5"/>
    <col min="42" max="42" width="3.5" style="5" customWidth="1"/>
    <col min="43" max="43" width="25.3666666666667" style="5" customWidth="1"/>
    <col min="44" max="16384" width="3.13333333333333" style="5"/>
  </cols>
  <sheetData>
    <row r="1" s="1" customFormat="1" ht="21" spans="1:3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</row>
    <row r="2" s="1" customFormat="1" ht="21" spans="1:35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</row>
    <row r="3" ht="9.75" customHeight="1" spans="15:15">
      <c r="O3" s="29"/>
    </row>
    <row r="4" spans="1:2">
      <c r="A4" s="8" t="s">
        <v>2</v>
      </c>
      <c r="B4" s="8"/>
    </row>
    <row r="5" ht="6.75" customHeight="1"/>
    <row r="6" spans="2:4">
      <c r="B6" s="5" t="s">
        <v>3</v>
      </c>
      <c r="D6" s="5" t="s">
        <v>4</v>
      </c>
    </row>
    <row r="7" ht="6.75" customHeight="1"/>
    <row r="8" spans="2:15">
      <c r="B8" s="5" t="s">
        <v>5</v>
      </c>
      <c r="D8" s="5" t="s">
        <v>6</v>
      </c>
      <c r="O8" s="5" t="s">
        <v>7</v>
      </c>
    </row>
    <row r="10" ht="7.5" customHeight="1"/>
    <row r="11" spans="1:2">
      <c r="A11" s="8" t="s">
        <v>8</v>
      </c>
      <c r="B11" s="8"/>
    </row>
    <row r="12" ht="6.75" customHeight="1" spans="2:2">
      <c r="B12" s="8"/>
    </row>
    <row r="13" spans="2:2">
      <c r="B13" s="5" t="s">
        <v>9</v>
      </c>
    </row>
    <row r="14" ht="6.75" customHeight="1"/>
    <row r="15" spans="2:2">
      <c r="B15" s="5" t="s">
        <v>10</v>
      </c>
    </row>
    <row r="16" ht="6.75" customHeight="1"/>
    <row r="17" spans="2:2">
      <c r="B17" s="5" t="s">
        <v>11</v>
      </c>
    </row>
    <row r="18" ht="6.75" customHeight="1"/>
    <row r="19" spans="2:2">
      <c r="B19" s="5" t="s">
        <v>12</v>
      </c>
    </row>
    <row r="20" ht="6.75" customHeight="1"/>
    <row r="21" spans="2:2">
      <c r="B21" s="5" t="s">
        <v>13</v>
      </c>
    </row>
    <row r="22" s="2" customFormat="1" spans="3:3">
      <c r="C22" s="2" t="s">
        <v>14</v>
      </c>
    </row>
    <row r="23" ht="6" customHeight="1"/>
    <row r="24" spans="2:2">
      <c r="B24" s="5" t="s">
        <v>15</v>
      </c>
    </row>
    <row r="25" spans="2:2">
      <c r="B25" s="5" t="s">
        <v>16</v>
      </c>
    </row>
    <row r="26" ht="6" customHeight="1"/>
    <row r="27" spans="2:2">
      <c r="B27" s="5" t="s">
        <v>17</v>
      </c>
    </row>
    <row r="28" ht="6" customHeight="1"/>
    <row r="29" s="2" customFormat="1" spans="2:2">
      <c r="B29" s="2" t="s">
        <v>18</v>
      </c>
    </row>
    <row r="30" s="2" customFormat="1" spans="2:2">
      <c r="B30" s="2" t="s">
        <v>19</v>
      </c>
    </row>
    <row r="31" s="2" customFormat="1" spans="2:2">
      <c r="B31" s="2" t="s">
        <v>20</v>
      </c>
    </row>
    <row r="32" ht="6" customHeight="1"/>
    <row r="33" s="2" customFormat="1" spans="2:34">
      <c r="B33" s="2" t="s">
        <v>21</v>
      </c>
      <c r="AE33" s="69"/>
      <c r="AF33" s="69"/>
      <c r="AG33" s="69"/>
      <c r="AH33" s="69"/>
    </row>
    <row r="34" s="2" customFormat="1" ht="4.5" customHeight="1"/>
    <row r="35" s="2" customFormat="1" spans="2:34">
      <c r="B35" s="2" t="s">
        <v>22</v>
      </c>
      <c r="AE35" s="69"/>
      <c r="AF35" s="69"/>
      <c r="AG35" s="69"/>
      <c r="AH35" s="69"/>
    </row>
    <row r="36" ht="6.75" customHeight="1"/>
    <row r="37" spans="1:34">
      <c r="A37" s="8" t="s">
        <v>23</v>
      </c>
      <c r="B37" s="8"/>
      <c r="AA37" s="69"/>
      <c r="AB37" s="69"/>
      <c r="AC37" s="69"/>
      <c r="AD37" s="69"/>
      <c r="AE37" s="69"/>
      <c r="AF37" s="69"/>
      <c r="AG37" s="69"/>
      <c r="AH37" s="69"/>
    </row>
    <row r="38" ht="6.75" customHeight="1" spans="2:2">
      <c r="B38" s="8"/>
    </row>
    <row r="39" s="3" customFormat="1" spans="3:31">
      <c r="C39" s="9" t="s">
        <v>24</v>
      </c>
      <c r="D39" s="9"/>
      <c r="E39" s="9"/>
      <c r="F39" s="9"/>
      <c r="G39" s="9"/>
      <c r="I39" s="9" t="s">
        <v>25</v>
      </c>
      <c r="J39" s="9"/>
      <c r="K39" s="9"/>
      <c r="L39" s="9"/>
      <c r="M39" s="9"/>
      <c r="O39" s="9" t="s">
        <v>26</v>
      </c>
      <c r="P39" s="9"/>
      <c r="Q39" s="9"/>
      <c r="R39" s="9"/>
      <c r="S39" s="9"/>
      <c r="U39" s="52" t="s">
        <v>27</v>
      </c>
      <c r="V39" s="52"/>
      <c r="W39" s="52"/>
      <c r="X39" s="52"/>
      <c r="Y39" s="52"/>
      <c r="AA39" s="52"/>
      <c r="AB39" s="52"/>
      <c r="AC39" s="52"/>
      <c r="AD39" s="52"/>
      <c r="AE39" s="52"/>
    </row>
    <row r="40" ht="6.75" customHeight="1"/>
    <row r="41" spans="3:31">
      <c r="C41" s="5" t="s">
        <v>28</v>
      </c>
      <c r="D41" s="10" t="s">
        <v>29</v>
      </c>
      <c r="E41" s="10"/>
      <c r="F41" s="10"/>
      <c r="G41" s="10"/>
      <c r="I41" s="10" t="s">
        <v>30</v>
      </c>
      <c r="J41" s="10" t="s">
        <v>31</v>
      </c>
      <c r="K41" s="10"/>
      <c r="L41" s="10"/>
      <c r="M41" s="10"/>
      <c r="O41" s="10" t="s">
        <v>32</v>
      </c>
      <c r="P41" s="10" t="s">
        <v>33</v>
      </c>
      <c r="Q41" s="10"/>
      <c r="R41" s="10"/>
      <c r="S41" s="10"/>
      <c r="U41" s="10" t="s">
        <v>34</v>
      </c>
      <c r="V41" s="10" t="s">
        <v>35</v>
      </c>
      <c r="W41" s="10"/>
      <c r="X41" s="10"/>
      <c r="Y41" s="10"/>
      <c r="AB41" s="69"/>
      <c r="AC41" s="69"/>
      <c r="AD41" s="69"/>
      <c r="AE41" s="69"/>
    </row>
    <row r="42" spans="3:31">
      <c r="C42" s="11" t="s">
        <v>36</v>
      </c>
      <c r="D42" s="11" t="s">
        <v>37</v>
      </c>
      <c r="E42" s="11"/>
      <c r="F42" s="11"/>
      <c r="G42" s="11"/>
      <c r="I42" s="10" t="s">
        <v>38</v>
      </c>
      <c r="J42" s="11" t="s">
        <v>39</v>
      </c>
      <c r="K42" s="11"/>
      <c r="L42" s="11"/>
      <c r="M42" s="11"/>
      <c r="O42" s="11" t="s">
        <v>40</v>
      </c>
      <c r="P42" s="11" t="s">
        <v>41</v>
      </c>
      <c r="Q42" s="11"/>
      <c r="R42" s="11"/>
      <c r="S42" s="11"/>
      <c r="U42" s="11" t="s">
        <v>42</v>
      </c>
      <c r="V42" s="11" t="s">
        <v>43</v>
      </c>
      <c r="W42" s="11"/>
      <c r="X42" s="11"/>
      <c r="Y42" s="11"/>
      <c r="AB42" s="69"/>
      <c r="AC42" s="69"/>
      <c r="AD42" s="69"/>
      <c r="AE42" s="69"/>
    </row>
    <row r="43" spans="3:31">
      <c r="C43" s="11" t="s">
        <v>44</v>
      </c>
      <c r="D43" s="11" t="s">
        <v>45</v>
      </c>
      <c r="E43" s="11"/>
      <c r="F43" s="11"/>
      <c r="G43" s="11"/>
      <c r="I43" s="11" t="s">
        <v>46</v>
      </c>
      <c r="J43" s="11" t="s">
        <v>47</v>
      </c>
      <c r="K43" s="11"/>
      <c r="L43" s="11"/>
      <c r="M43" s="11"/>
      <c r="O43" s="11"/>
      <c r="P43" s="11"/>
      <c r="Q43" s="11"/>
      <c r="R43" s="11"/>
      <c r="S43" s="11"/>
      <c r="U43" s="11"/>
      <c r="V43" s="11"/>
      <c r="W43" s="11"/>
      <c r="X43" s="11"/>
      <c r="Y43" s="11"/>
      <c r="AB43" s="69"/>
      <c r="AC43" s="69"/>
      <c r="AD43" s="69"/>
      <c r="AE43" s="69"/>
    </row>
    <row r="44" spans="3:31">
      <c r="C44" s="10"/>
      <c r="D44" s="11"/>
      <c r="E44" s="11"/>
      <c r="F44" s="11"/>
      <c r="G44" s="11"/>
      <c r="I44" s="11"/>
      <c r="J44" s="11"/>
      <c r="K44" s="11"/>
      <c r="L44" s="11"/>
      <c r="M44" s="11"/>
      <c r="O44" s="11"/>
      <c r="P44" s="11"/>
      <c r="Q44" s="11"/>
      <c r="R44" s="11"/>
      <c r="S44" s="11"/>
      <c r="U44" s="11"/>
      <c r="V44" s="53"/>
      <c r="W44" s="53"/>
      <c r="X44" s="53"/>
      <c r="Y44" s="53"/>
      <c r="AB44" s="69"/>
      <c r="AC44" s="69"/>
      <c r="AD44" s="69"/>
      <c r="AE44" s="69"/>
    </row>
    <row r="45" ht="6" customHeight="1" spans="22:22">
      <c r="V45" s="54"/>
    </row>
    <row r="46" spans="1:22">
      <c r="A46" s="8" t="s">
        <v>48</v>
      </c>
      <c r="V46" s="54"/>
    </row>
    <row r="47" ht="6.75" customHeight="1" spans="22:22">
      <c r="V47" s="54"/>
    </row>
    <row r="48" spans="1:34">
      <c r="A48" s="12"/>
      <c r="B48" s="12"/>
      <c r="C48" s="12"/>
      <c r="D48" s="12" t="s">
        <v>49</v>
      </c>
      <c r="E48" s="12"/>
      <c r="F48" s="12"/>
      <c r="G48" s="12" t="s">
        <v>50</v>
      </c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 t="s">
        <v>51</v>
      </c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</row>
    <row r="49" spans="1:34">
      <c r="A49" s="12" t="s">
        <v>52</v>
      </c>
      <c r="B49" s="12"/>
      <c r="C49" s="12"/>
      <c r="D49" s="12" t="s">
        <v>53</v>
      </c>
      <c r="E49" s="12"/>
      <c r="F49" s="12"/>
      <c r="G49" s="13" t="s">
        <v>54</v>
      </c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32" t="s">
        <v>55</v>
      </c>
      <c r="T49" s="32"/>
      <c r="U49" s="13" t="s">
        <v>54</v>
      </c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32" t="s">
        <v>55</v>
      </c>
      <c r="AH49" s="32"/>
    </row>
    <row r="50" spans="1:34">
      <c r="A50" s="12" t="s">
        <v>56</v>
      </c>
      <c r="B50" s="12"/>
      <c r="C50" s="12"/>
      <c r="D50" s="12" t="s">
        <v>57</v>
      </c>
      <c r="E50" s="12" t="s">
        <v>58</v>
      </c>
      <c r="F50" s="12" t="s">
        <v>58</v>
      </c>
      <c r="G50" s="14" t="s">
        <v>28</v>
      </c>
      <c r="H50" s="15" t="s">
        <v>29</v>
      </c>
      <c r="I50" s="30"/>
      <c r="J50" s="11"/>
      <c r="K50" s="31"/>
      <c r="L50" s="32" t="s">
        <v>59</v>
      </c>
      <c r="M50" s="16" t="s">
        <v>36</v>
      </c>
      <c r="N50" s="17" t="s">
        <v>37</v>
      </c>
      <c r="O50" s="17"/>
      <c r="P50" s="17"/>
      <c r="Q50" s="55"/>
      <c r="R50" s="16"/>
      <c r="S50" s="32" t="s">
        <v>32</v>
      </c>
      <c r="T50" s="32"/>
      <c r="U50" s="40" t="s">
        <v>30</v>
      </c>
      <c r="V50" s="33" t="s">
        <v>31</v>
      </c>
      <c r="W50" s="56"/>
      <c r="Z50" s="32" t="s">
        <v>59</v>
      </c>
      <c r="AA50" s="16" t="s">
        <v>38</v>
      </c>
      <c r="AB50" s="17" t="s">
        <v>39</v>
      </c>
      <c r="AC50" s="30"/>
      <c r="AD50" s="30"/>
      <c r="AE50" s="55"/>
      <c r="AF50" s="16"/>
      <c r="AG50" s="71" t="s">
        <v>34</v>
      </c>
      <c r="AH50" s="71"/>
    </row>
    <row r="51" spans="1:34">
      <c r="A51" s="12" t="s">
        <v>60</v>
      </c>
      <c r="B51" s="12"/>
      <c r="C51" s="12"/>
      <c r="D51" s="12" t="s">
        <v>61</v>
      </c>
      <c r="E51" s="12" t="s">
        <v>62</v>
      </c>
      <c r="F51" s="12" t="s">
        <v>62</v>
      </c>
      <c r="G51" s="14" t="s">
        <v>32</v>
      </c>
      <c r="H51" s="15" t="s">
        <v>33</v>
      </c>
      <c r="I51" s="30"/>
      <c r="J51" s="11"/>
      <c r="K51" s="31"/>
      <c r="L51" s="32" t="s">
        <v>59</v>
      </c>
      <c r="M51" s="16" t="s">
        <v>40</v>
      </c>
      <c r="N51" s="33" t="s">
        <v>41</v>
      </c>
      <c r="O51" s="30"/>
      <c r="P51" s="30"/>
      <c r="Q51" s="55"/>
      <c r="R51" s="16"/>
      <c r="S51" s="32" t="s">
        <v>44</v>
      </c>
      <c r="T51" s="32"/>
      <c r="U51" s="16" t="s">
        <v>34</v>
      </c>
      <c r="V51" s="33" t="s">
        <v>35</v>
      </c>
      <c r="W51" s="30"/>
      <c r="X51" s="11"/>
      <c r="Y51" s="31"/>
      <c r="Z51" s="32" t="s">
        <v>59</v>
      </c>
      <c r="AA51" s="16" t="s">
        <v>42</v>
      </c>
      <c r="AB51" s="17" t="s">
        <v>43</v>
      </c>
      <c r="AC51" s="30"/>
      <c r="AD51" s="30"/>
      <c r="AE51" s="55"/>
      <c r="AF51" s="16"/>
      <c r="AG51" s="71" t="s">
        <v>46</v>
      </c>
      <c r="AH51" s="71"/>
    </row>
    <row r="52" spans="1:34">
      <c r="A52" s="12" t="s">
        <v>63</v>
      </c>
      <c r="B52" s="12"/>
      <c r="C52" s="12"/>
      <c r="D52" s="12" t="s">
        <v>64</v>
      </c>
      <c r="E52" s="12" t="s">
        <v>65</v>
      </c>
      <c r="F52" s="12" t="s">
        <v>65</v>
      </c>
      <c r="G52" s="16" t="s">
        <v>28</v>
      </c>
      <c r="H52" s="17" t="s">
        <v>29</v>
      </c>
      <c r="I52" s="17"/>
      <c r="J52" s="17"/>
      <c r="K52" s="31"/>
      <c r="L52" s="32" t="s">
        <v>59</v>
      </c>
      <c r="M52" s="16" t="s">
        <v>44</v>
      </c>
      <c r="N52" s="15" t="s">
        <v>45</v>
      </c>
      <c r="O52" s="30"/>
      <c r="P52" s="30"/>
      <c r="Q52" s="55"/>
      <c r="R52" s="16"/>
      <c r="S52" s="32" t="s">
        <v>40</v>
      </c>
      <c r="T52" s="32"/>
      <c r="U52" s="16" t="s">
        <v>30</v>
      </c>
      <c r="V52" s="17" t="s">
        <v>31</v>
      </c>
      <c r="W52" s="30"/>
      <c r="X52" s="11"/>
      <c r="Y52" s="31"/>
      <c r="Z52" s="32" t="s">
        <v>59</v>
      </c>
      <c r="AA52" s="14" t="s">
        <v>46</v>
      </c>
      <c r="AB52" s="17" t="s">
        <v>47</v>
      </c>
      <c r="AC52" s="30"/>
      <c r="AD52" s="30"/>
      <c r="AE52" s="55"/>
      <c r="AF52" s="16"/>
      <c r="AG52" s="71" t="s">
        <v>42</v>
      </c>
      <c r="AH52" s="71"/>
    </row>
    <row r="53" spans="1:34">
      <c r="A53" s="12" t="s">
        <v>66</v>
      </c>
      <c r="B53" s="12"/>
      <c r="C53" s="12"/>
      <c r="D53" s="12" t="s">
        <v>67</v>
      </c>
      <c r="E53" s="12" t="s">
        <v>58</v>
      </c>
      <c r="F53" s="12" t="s">
        <v>58</v>
      </c>
      <c r="G53" s="18" t="s">
        <v>32</v>
      </c>
      <c r="H53" s="19" t="s">
        <v>33</v>
      </c>
      <c r="I53" s="34"/>
      <c r="J53" s="35"/>
      <c r="K53" s="36"/>
      <c r="L53" s="37" t="s">
        <v>68</v>
      </c>
      <c r="M53" s="38" t="s">
        <v>42</v>
      </c>
      <c r="N53" s="39" t="s">
        <v>43</v>
      </c>
      <c r="O53" s="39"/>
      <c r="P53" s="39"/>
      <c r="Q53" s="57"/>
      <c r="R53" s="38"/>
      <c r="S53" s="37" t="s">
        <v>36</v>
      </c>
      <c r="T53" s="37"/>
      <c r="U53" s="58" t="s">
        <v>40</v>
      </c>
      <c r="V53" s="59" t="s">
        <v>41</v>
      </c>
      <c r="W53" s="60"/>
      <c r="X53" s="61"/>
      <c r="Y53" s="61"/>
      <c r="Z53" s="37" t="s">
        <v>68</v>
      </c>
      <c r="AA53" s="38" t="s">
        <v>34</v>
      </c>
      <c r="AB53" s="39" t="s">
        <v>35</v>
      </c>
      <c r="AC53" s="34"/>
      <c r="AD53" s="34"/>
      <c r="AE53" s="57"/>
      <c r="AF53" s="38"/>
      <c r="AG53" s="72" t="s">
        <v>38</v>
      </c>
      <c r="AH53" s="72"/>
    </row>
    <row r="54" spans="1:34">
      <c r="A54" s="12" t="s">
        <v>69</v>
      </c>
      <c r="B54" s="12"/>
      <c r="C54" s="12"/>
      <c r="D54" s="12" t="s">
        <v>70</v>
      </c>
      <c r="E54" s="12" t="s">
        <v>62</v>
      </c>
      <c r="F54" s="12" t="s">
        <v>62</v>
      </c>
      <c r="G54" s="14" t="s">
        <v>36</v>
      </c>
      <c r="H54" s="15" t="s">
        <v>37</v>
      </c>
      <c r="I54" s="30"/>
      <c r="J54" s="11"/>
      <c r="K54" s="31"/>
      <c r="L54" s="32" t="s">
        <v>59</v>
      </c>
      <c r="M54" s="40" t="s">
        <v>44</v>
      </c>
      <c r="N54" s="33" t="s">
        <v>45</v>
      </c>
      <c r="O54" s="30"/>
      <c r="P54" s="30"/>
      <c r="Q54" s="55"/>
      <c r="R54" s="16"/>
      <c r="S54" s="32" t="s">
        <v>30</v>
      </c>
      <c r="T54" s="32"/>
      <c r="U54" s="16" t="s">
        <v>38</v>
      </c>
      <c r="V54" s="33" t="s">
        <v>39</v>
      </c>
      <c r="W54" s="30"/>
      <c r="X54" s="11"/>
      <c r="Y54" s="31"/>
      <c r="Z54" s="32" t="s">
        <v>59</v>
      </c>
      <c r="AA54" s="16" t="s">
        <v>46</v>
      </c>
      <c r="AB54" s="17" t="s">
        <v>47</v>
      </c>
      <c r="AC54" s="30"/>
      <c r="AD54" s="30"/>
      <c r="AE54" s="55"/>
      <c r="AF54" s="16"/>
      <c r="AG54" s="71" t="s">
        <v>28</v>
      </c>
      <c r="AH54" s="71"/>
    </row>
    <row r="55" spans="1:34">
      <c r="A55" s="12" t="s">
        <v>71</v>
      </c>
      <c r="B55" s="12"/>
      <c r="C55" s="12"/>
      <c r="D55" s="12" t="s">
        <v>72</v>
      </c>
      <c r="E55" s="12"/>
      <c r="F55" s="12"/>
      <c r="G55" s="14"/>
      <c r="H55" s="17"/>
      <c r="I55" s="17"/>
      <c r="J55" s="17"/>
      <c r="K55" s="31"/>
      <c r="L55" s="32"/>
      <c r="M55" s="16"/>
      <c r="N55" s="15"/>
      <c r="O55" s="30"/>
      <c r="P55" s="30"/>
      <c r="Q55" s="55"/>
      <c r="R55" s="16"/>
      <c r="S55" s="32"/>
      <c r="T55" s="32"/>
      <c r="U55" s="16"/>
      <c r="V55" s="17"/>
      <c r="W55" s="30"/>
      <c r="X55" s="11"/>
      <c r="Y55" s="31"/>
      <c r="Z55" s="32"/>
      <c r="AA55" s="14"/>
      <c r="AB55" s="17"/>
      <c r="AC55" s="30"/>
      <c r="AD55" s="30"/>
      <c r="AE55" s="55"/>
      <c r="AF55" s="16"/>
      <c r="AG55" s="71"/>
      <c r="AH55" s="71"/>
    </row>
    <row r="56" hidden="1" spans="1:34">
      <c r="A56" s="12" t="s">
        <v>66</v>
      </c>
      <c r="B56" s="12"/>
      <c r="C56" s="12"/>
      <c r="D56" s="20" t="s">
        <v>73</v>
      </c>
      <c r="E56" s="20" t="s">
        <v>73</v>
      </c>
      <c r="F56" s="20" t="s">
        <v>73</v>
      </c>
      <c r="G56" s="14"/>
      <c r="H56" s="15"/>
      <c r="I56" s="30"/>
      <c r="J56" s="11"/>
      <c r="K56" s="31"/>
      <c r="L56" s="32" t="s">
        <v>59</v>
      </c>
      <c r="M56" s="14"/>
      <c r="N56" s="15"/>
      <c r="O56" s="30"/>
      <c r="P56" s="30"/>
      <c r="Q56" s="55"/>
      <c r="R56" s="62"/>
      <c r="S56" s="63"/>
      <c r="T56" s="64"/>
      <c r="U56" s="16"/>
      <c r="V56" s="17"/>
      <c r="W56" s="30"/>
      <c r="X56" s="11"/>
      <c r="Y56" s="31"/>
      <c r="Z56" s="32" t="s">
        <v>59</v>
      </c>
      <c r="AA56" s="16"/>
      <c r="AB56" s="17"/>
      <c r="AC56" s="30"/>
      <c r="AD56" s="30"/>
      <c r="AE56" s="55"/>
      <c r="AF56" s="62"/>
      <c r="AG56" s="63"/>
      <c r="AH56" s="64"/>
    </row>
    <row r="57" hidden="1" spans="1:34">
      <c r="A57" s="12" t="s">
        <v>69</v>
      </c>
      <c r="B57" s="12"/>
      <c r="C57" s="12"/>
      <c r="D57" s="20" t="s">
        <v>74</v>
      </c>
      <c r="E57" s="20" t="s">
        <v>74</v>
      </c>
      <c r="F57" s="20" t="s">
        <v>74</v>
      </c>
      <c r="G57" s="21" t="s">
        <v>40</v>
      </c>
      <c r="H57" s="22" t="s">
        <v>75</v>
      </c>
      <c r="I57" s="22"/>
      <c r="J57" s="22"/>
      <c r="K57" s="41"/>
      <c r="L57" s="42" t="s">
        <v>59</v>
      </c>
      <c r="M57" s="43" t="s">
        <v>34</v>
      </c>
      <c r="N57" s="44" t="s">
        <v>76</v>
      </c>
      <c r="O57" s="45"/>
      <c r="P57" s="45"/>
      <c r="Q57" s="65"/>
      <c r="R57" s="43"/>
      <c r="S57" s="42" t="s">
        <v>42</v>
      </c>
      <c r="T57" s="42"/>
      <c r="U57" s="43" t="s">
        <v>77</v>
      </c>
      <c r="V57" s="22" t="s">
        <v>78</v>
      </c>
      <c r="W57" s="45"/>
      <c r="X57" s="66"/>
      <c r="Y57" s="41"/>
      <c r="Z57" s="42" t="s">
        <v>59</v>
      </c>
      <c r="AA57" s="70" t="s">
        <v>79</v>
      </c>
      <c r="AB57" s="22" t="s">
        <v>80</v>
      </c>
      <c r="AC57" s="45"/>
      <c r="AD57" s="45"/>
      <c r="AE57" s="65"/>
      <c r="AF57" s="43"/>
      <c r="AG57" s="73" t="s">
        <v>32</v>
      </c>
      <c r="AH57" s="73"/>
    </row>
    <row r="58" hidden="1" spans="1:34">
      <c r="A58" s="12" t="s">
        <v>81</v>
      </c>
      <c r="B58" s="12"/>
      <c r="C58" s="12"/>
      <c r="D58" s="20" t="s">
        <v>82</v>
      </c>
      <c r="E58" s="20" t="s">
        <v>82</v>
      </c>
      <c r="F58" s="20" t="s">
        <v>82</v>
      </c>
      <c r="G58" s="14"/>
      <c r="H58" s="15"/>
      <c r="I58" s="30"/>
      <c r="J58" s="11"/>
      <c r="K58" s="31"/>
      <c r="L58" s="32" t="s">
        <v>59</v>
      </c>
      <c r="M58" s="16"/>
      <c r="N58" s="17"/>
      <c r="O58" s="30"/>
      <c r="P58" s="30"/>
      <c r="Q58" s="55"/>
      <c r="R58" s="16"/>
      <c r="S58" s="63"/>
      <c r="T58" s="64"/>
      <c r="U58" s="16"/>
      <c r="V58" s="17"/>
      <c r="W58" s="30"/>
      <c r="X58" s="11"/>
      <c r="Y58" s="31"/>
      <c r="Z58" s="32" t="s">
        <v>59</v>
      </c>
      <c r="AA58" s="14"/>
      <c r="AB58" s="15"/>
      <c r="AC58" s="30"/>
      <c r="AD58" s="30"/>
      <c r="AE58" s="55"/>
      <c r="AF58" s="16"/>
      <c r="AG58" s="63"/>
      <c r="AH58" s="64"/>
    </row>
    <row r="59" spans="1:32">
      <c r="A59" s="4"/>
      <c r="B59" s="4"/>
      <c r="C59" s="4"/>
      <c r="D59" s="23"/>
      <c r="E59" s="24"/>
      <c r="F59" s="24"/>
      <c r="G59" s="25"/>
      <c r="H59" s="26"/>
      <c r="I59" s="46"/>
      <c r="L59" s="47"/>
      <c r="M59" s="48"/>
      <c r="N59" s="25"/>
      <c r="O59" s="46"/>
      <c r="P59" s="46"/>
      <c r="Q59" s="47"/>
      <c r="R59" s="48"/>
      <c r="U59" s="48"/>
      <c r="V59" s="25"/>
      <c r="W59" s="46"/>
      <c r="Z59" s="47"/>
      <c r="AA59" s="25"/>
      <c r="AB59" s="26"/>
      <c r="AC59" s="46"/>
      <c r="AD59" s="46"/>
      <c r="AE59" s="47"/>
      <c r="AF59" s="48"/>
    </row>
    <row r="60" spans="1:32">
      <c r="A60" s="4"/>
      <c r="B60" s="4"/>
      <c r="C60" s="4"/>
      <c r="D60" s="23"/>
      <c r="E60" s="24"/>
      <c r="F60" s="24"/>
      <c r="G60" s="25"/>
      <c r="H60" s="26"/>
      <c r="I60" s="46"/>
      <c r="L60" s="47"/>
      <c r="M60" s="48"/>
      <c r="N60" s="25"/>
      <c r="O60" s="46"/>
      <c r="P60" s="46"/>
      <c r="Q60" s="47"/>
      <c r="R60" s="48"/>
      <c r="U60" s="48"/>
      <c r="V60" s="25"/>
      <c r="W60" s="46"/>
      <c r="Z60" s="47"/>
      <c r="AA60" s="25"/>
      <c r="AB60" s="26"/>
      <c r="AC60" s="46"/>
      <c r="AD60" s="46"/>
      <c r="AE60" s="47"/>
      <c r="AF60" s="48"/>
    </row>
    <row r="61" spans="1:32">
      <c r="A61" s="4"/>
      <c r="B61" s="4"/>
      <c r="C61" s="4"/>
      <c r="D61" s="23"/>
      <c r="E61" s="24"/>
      <c r="F61" s="24"/>
      <c r="G61" s="25"/>
      <c r="H61" s="26"/>
      <c r="I61" s="46"/>
      <c r="L61" s="47"/>
      <c r="M61" s="48"/>
      <c r="N61" s="25"/>
      <c r="O61" s="46"/>
      <c r="P61" s="46"/>
      <c r="Q61" s="47"/>
      <c r="R61" s="48"/>
      <c r="U61" s="48"/>
      <c r="V61" s="25"/>
      <c r="W61" s="46"/>
      <c r="Z61" s="47"/>
      <c r="AA61" s="25"/>
      <c r="AB61" s="26"/>
      <c r="AC61" s="46"/>
      <c r="AD61" s="46"/>
      <c r="AE61" s="47"/>
      <c r="AF61" s="48"/>
    </row>
    <row r="62" spans="1:34">
      <c r="A62" s="4"/>
      <c r="B62" s="4"/>
      <c r="C62" s="4"/>
      <c r="D62" s="23"/>
      <c r="E62" s="24"/>
      <c r="F62" s="24"/>
      <c r="G62" s="27"/>
      <c r="H62" s="28"/>
      <c r="I62" s="28"/>
      <c r="J62" s="49"/>
      <c r="K62" s="49"/>
      <c r="L62" s="50"/>
      <c r="M62" s="51"/>
      <c r="N62" s="27"/>
      <c r="O62" s="28"/>
      <c r="P62" s="28"/>
      <c r="Q62" s="50"/>
      <c r="R62" s="51"/>
      <c r="S62" s="67"/>
      <c r="T62" s="67"/>
      <c r="U62" s="68"/>
      <c r="V62" s="68"/>
      <c r="W62" s="68"/>
      <c r="X62" s="68"/>
      <c r="Y62" s="68"/>
      <c r="Z62" s="68"/>
      <c r="AA62" s="68"/>
      <c r="AB62" s="68"/>
      <c r="AC62" s="68"/>
      <c r="AD62" s="68"/>
      <c r="AE62" s="68"/>
      <c r="AF62" s="68"/>
      <c r="AG62" s="68"/>
      <c r="AH62" s="68"/>
    </row>
    <row r="63" spans="1:22">
      <c r="A63" s="8" t="s">
        <v>83</v>
      </c>
      <c r="V63" s="54"/>
    </row>
    <row r="64" spans="22:22">
      <c r="V64" s="54"/>
    </row>
    <row r="65" s="4" customFormat="1" spans="1:36">
      <c r="A65" s="12" t="s">
        <v>84</v>
      </c>
      <c r="B65" s="12"/>
      <c r="C65" s="12"/>
      <c r="D65" s="12"/>
      <c r="E65" s="12" t="str">
        <f>A66</f>
        <v>アルカディア</v>
      </c>
      <c r="F65" s="12"/>
      <c r="G65" s="12"/>
      <c r="H65" s="12"/>
      <c r="I65" s="12" t="str">
        <f>A68</f>
        <v>フォルティス</v>
      </c>
      <c r="J65" s="12"/>
      <c r="K65" s="12"/>
      <c r="L65" s="12"/>
      <c r="M65" s="91" t="str">
        <f>A70</f>
        <v>北部FC</v>
      </c>
      <c r="N65" s="91"/>
      <c r="O65" s="91"/>
      <c r="P65" s="91"/>
      <c r="Q65" s="12" t="str">
        <f>A72</f>
        <v>-</v>
      </c>
      <c r="R65" s="12"/>
      <c r="S65" s="12"/>
      <c r="T65" s="12"/>
      <c r="U65" s="12" t="s">
        <v>85</v>
      </c>
      <c r="V65" s="12"/>
      <c r="W65" s="76" t="s">
        <v>86</v>
      </c>
      <c r="X65" s="76"/>
      <c r="Y65" s="76" t="s">
        <v>87</v>
      </c>
      <c r="Z65" s="76"/>
      <c r="AA65" s="32" t="s">
        <v>88</v>
      </c>
      <c r="AB65" s="32"/>
      <c r="AC65" s="32" t="s">
        <v>89</v>
      </c>
      <c r="AD65" s="32"/>
      <c r="AE65" s="32" t="s">
        <v>90</v>
      </c>
      <c r="AF65" s="32"/>
      <c r="AG65" s="32" t="s">
        <v>91</v>
      </c>
      <c r="AH65" s="32"/>
      <c r="AI65" s="32" t="s">
        <v>92</v>
      </c>
      <c r="AJ65" s="32"/>
    </row>
    <row r="66" s="4" customFormat="1" spans="1:43">
      <c r="A66" s="12" t="s">
        <v>29</v>
      </c>
      <c r="B66" s="12"/>
      <c r="C66" s="12"/>
      <c r="D66" s="12"/>
      <c r="E66" s="74"/>
      <c r="F66" s="74"/>
      <c r="G66" s="74"/>
      <c r="H66" s="74"/>
      <c r="I66" s="75" t="str">
        <f>IF(I67="","",IF(I67=K67,"△",IF(I67&gt;K67,"○","×")))</f>
        <v/>
      </c>
      <c r="J66" s="75"/>
      <c r="K66" s="75"/>
      <c r="L66" s="75"/>
      <c r="M66" s="75" t="str">
        <f>IF(M67="","",IF(M67=O67,"△",IF(M67&gt;O67,"○","×")))</f>
        <v/>
      </c>
      <c r="N66" s="75"/>
      <c r="O66" s="75"/>
      <c r="P66" s="75"/>
      <c r="Q66" s="75" t="str">
        <f>IF(Q67="","",IF(Q67=S67,"△",IF(Q67&gt;S67,"○","×")))</f>
        <v/>
      </c>
      <c r="R66" s="75"/>
      <c r="S66" s="75"/>
      <c r="T66" s="75"/>
      <c r="U66" s="32" t="str">
        <f>IF(AP66=0,"",COUNTIF(E66:T66,"○"))</f>
        <v/>
      </c>
      <c r="V66" s="32"/>
      <c r="W66" s="32" t="str">
        <f>IF(AP66=0,"",COUNTIF(E66:T66,"×"))</f>
        <v/>
      </c>
      <c r="X66" s="32"/>
      <c r="Y66" s="32" t="str">
        <f>IF(AP66=0,"",COUNTIF(E66:T66,"△"))</f>
        <v/>
      </c>
      <c r="Z66" s="32"/>
      <c r="AA66" s="32" t="str">
        <f>IF(AP66=0,"",U66*3+Y66)</f>
        <v/>
      </c>
      <c r="AB66" s="32"/>
      <c r="AC66" s="32" t="str">
        <f>IF(AP66=0,"",SUM(E67,I67,M67,Q67))</f>
        <v/>
      </c>
      <c r="AD66" s="32"/>
      <c r="AE66" s="32" t="str">
        <f>IF(AP66=0,"",SUM(G67,K67,O67,S67))</f>
        <v/>
      </c>
      <c r="AF66" s="32"/>
      <c r="AG66" s="32" t="str">
        <f>IF(AP66=0,"",SUM(AC66,-AE66))</f>
        <v/>
      </c>
      <c r="AH66" s="32"/>
      <c r="AI66" s="32" t="str">
        <f>IF(AP66=0,"",_xlfn.RANK.EQ(AQ66,AQ66:AQ71))</f>
        <v/>
      </c>
      <c r="AJ66" s="32"/>
      <c r="AK66" s="47"/>
      <c r="AL66" s="47"/>
      <c r="AM66" s="47"/>
      <c r="AN66" s="47"/>
      <c r="AO66" s="47"/>
      <c r="AP66" s="47">
        <f>COUNTA(I67:T67,M69:T69,Q71:T71)</f>
        <v>0</v>
      </c>
      <c r="AQ66" s="123" t="str">
        <f>IF(AP66=0,"",10000000000+(AA66*100000000)+(100000+(AG66*1000))+(AC66))</f>
        <v/>
      </c>
    </row>
    <row r="67" s="4" customFormat="1" spans="1:43">
      <c r="A67" s="12" t="s">
        <v>37</v>
      </c>
      <c r="B67" s="12"/>
      <c r="C67" s="12"/>
      <c r="D67" s="12"/>
      <c r="E67" s="74"/>
      <c r="F67" s="74"/>
      <c r="G67" s="74"/>
      <c r="H67" s="74"/>
      <c r="I67" s="92"/>
      <c r="J67" s="92"/>
      <c r="K67" s="92"/>
      <c r="L67" s="92"/>
      <c r="M67" s="92"/>
      <c r="N67" s="92"/>
      <c r="O67" s="92"/>
      <c r="P67" s="92"/>
      <c r="Q67" s="92"/>
      <c r="R67" s="92"/>
      <c r="S67" s="92"/>
      <c r="T67" s="9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  <c r="AF67" s="32"/>
      <c r="AG67" s="32"/>
      <c r="AH67" s="32"/>
      <c r="AI67" s="32"/>
      <c r="AJ67" s="32"/>
      <c r="AK67" s="47"/>
      <c r="AL67" s="47"/>
      <c r="AM67" s="47"/>
      <c r="AN67" s="47"/>
      <c r="AO67" s="47"/>
      <c r="AP67" s="47"/>
      <c r="AQ67" s="123"/>
    </row>
    <row r="68" s="4" customFormat="1" spans="1:43">
      <c r="A68" s="12" t="s">
        <v>37</v>
      </c>
      <c r="B68" s="12"/>
      <c r="C68" s="12"/>
      <c r="D68" s="12"/>
      <c r="E68" s="75" t="str">
        <f>IF(I67="","",IF(E69=G69,"△",IF(E69&gt;G69,"○","×")))</f>
        <v/>
      </c>
      <c r="F68" s="75"/>
      <c r="G68" s="75"/>
      <c r="H68" s="75"/>
      <c r="I68" s="93"/>
      <c r="J68" s="93"/>
      <c r="K68" s="93"/>
      <c r="L68" s="93"/>
      <c r="M68" s="75" t="str">
        <f>IF(M69="","",IF(M69=O69,"△",IF(M69&gt;O69,"○","×")))</f>
        <v/>
      </c>
      <c r="N68" s="75"/>
      <c r="O68" s="75"/>
      <c r="P68" s="75"/>
      <c r="Q68" s="75" t="str">
        <f>IF(Q69="","",IF(Q69=S69,"△",IF(Q69&gt;S69,"○","×")))</f>
        <v/>
      </c>
      <c r="R68" s="75"/>
      <c r="S68" s="75"/>
      <c r="T68" s="75"/>
      <c r="U68" s="32" t="str">
        <f>IF(AP66=0,"",COUNTIF(E68:T68,"○"))</f>
        <v/>
      </c>
      <c r="V68" s="32"/>
      <c r="W68" s="32" t="str">
        <f>IF(AP66=0,"",COUNTIF(E68:T68,"×"))</f>
        <v/>
      </c>
      <c r="X68" s="32"/>
      <c r="Y68" s="32" t="str">
        <f>IF(AP66=0,"",COUNTIF(E68:T68,"△"))</f>
        <v/>
      </c>
      <c r="Z68" s="32"/>
      <c r="AA68" s="32" t="str">
        <f>IF(AP66=0,"",U68*3+Y68)</f>
        <v/>
      </c>
      <c r="AB68" s="32"/>
      <c r="AC68" s="32" t="str">
        <f>IF(AP66=0,"",SUM(E69,I69,M69,Q69))</f>
        <v/>
      </c>
      <c r="AD68" s="32"/>
      <c r="AE68" s="32" t="str">
        <f>IF(AP66=0,"",SUM(G69,K69,O69,S69))</f>
        <v/>
      </c>
      <c r="AF68" s="32"/>
      <c r="AG68" s="32" t="str">
        <f>IF(AP66=0,"",SUM(AC68,-AE68))</f>
        <v/>
      </c>
      <c r="AH68" s="32"/>
      <c r="AI68" s="32" t="str">
        <f>IF(AP66=0,"",_xlfn.RANK.EQ(AQ68,AQ66:AQ71))</f>
        <v/>
      </c>
      <c r="AJ68" s="32"/>
      <c r="AK68" s="47"/>
      <c r="AL68" s="47"/>
      <c r="AM68" s="47"/>
      <c r="AN68" s="47"/>
      <c r="AO68" s="47"/>
      <c r="AP68" s="47"/>
      <c r="AQ68" s="123" t="str">
        <f>IF(AP66=0,"",10000000000+(AA68*100000000)+(100000+(AG68*1000))+(AC68))</f>
        <v/>
      </c>
    </row>
    <row r="69" s="4" customFormat="1" spans="1:43">
      <c r="A69" s="12"/>
      <c r="B69" s="12"/>
      <c r="C69" s="12"/>
      <c r="D69" s="12"/>
      <c r="E69" s="76" t="str">
        <f>IF(K67="","",K67)</f>
        <v/>
      </c>
      <c r="F69" s="76"/>
      <c r="G69" s="76" t="str">
        <f>IF(I67="","",I67)</f>
        <v/>
      </c>
      <c r="H69" s="76"/>
      <c r="I69" s="93"/>
      <c r="J69" s="93"/>
      <c r="K69" s="93"/>
      <c r="L69" s="93"/>
      <c r="M69" s="94"/>
      <c r="N69" s="94"/>
      <c r="O69" s="94"/>
      <c r="P69" s="94"/>
      <c r="Q69" s="94"/>
      <c r="R69" s="94"/>
      <c r="S69" s="94"/>
      <c r="T69" s="94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47"/>
      <c r="AL69" s="47"/>
      <c r="AM69" s="47"/>
      <c r="AN69" s="47"/>
      <c r="AO69" s="47"/>
      <c r="AP69" s="47"/>
      <c r="AQ69" s="123"/>
    </row>
    <row r="70" s="4" customFormat="1" spans="1:43">
      <c r="A70" s="12" t="s">
        <v>45</v>
      </c>
      <c r="B70" s="12"/>
      <c r="C70" s="12"/>
      <c r="D70" s="12"/>
      <c r="E70" s="75" t="str">
        <f>IF(M67="","",IF(E71=G71,"△",IF(E71&gt;G71,"○","×")))</f>
        <v/>
      </c>
      <c r="F70" s="75"/>
      <c r="G70" s="75"/>
      <c r="H70" s="75"/>
      <c r="I70" s="75" t="str">
        <f>IF(M69="","",IF(I71=K71,"△",IF(I71&gt;K71,"○","×")))</f>
        <v/>
      </c>
      <c r="J70" s="75"/>
      <c r="K70" s="75"/>
      <c r="L70" s="75"/>
      <c r="M70" s="95"/>
      <c r="N70" s="95"/>
      <c r="O70" s="95"/>
      <c r="P70" s="95"/>
      <c r="Q70" s="75" t="str">
        <f>IF(Q71="","",IF(Q71=S71,"△",IF(Q71&gt;S71,"○","×")))</f>
        <v/>
      </c>
      <c r="R70" s="75"/>
      <c r="S70" s="75"/>
      <c r="T70" s="75"/>
      <c r="U70" s="32" t="str">
        <f>IF(AP66=0,"",COUNTIF(E70:T70,"○"))</f>
        <v/>
      </c>
      <c r="V70" s="32"/>
      <c r="W70" s="32" t="str">
        <f>IF(AP66=0,"",COUNTIF(E70:T70,"×"))</f>
        <v/>
      </c>
      <c r="X70" s="32"/>
      <c r="Y70" s="32" t="str">
        <f>IF(AP66=0,"",COUNTIF(E70:T70,"△"))</f>
        <v/>
      </c>
      <c r="Z70" s="32"/>
      <c r="AA70" s="32" t="str">
        <f>IF(AP66=0,"",U70*3+Y70)</f>
        <v/>
      </c>
      <c r="AB70" s="32"/>
      <c r="AC70" s="32" t="str">
        <f>IF(AP66=0,"",SUM(E71,I71,M71,Q71))</f>
        <v/>
      </c>
      <c r="AD70" s="32"/>
      <c r="AE70" s="32" t="str">
        <f>IF(AP66=0,"",SUM(G71,K71,O71,S71))</f>
        <v/>
      </c>
      <c r="AF70" s="32"/>
      <c r="AG70" s="32" t="str">
        <f>IF(AP66=0,"",SUM(AC70,-AE70))</f>
        <v/>
      </c>
      <c r="AH70" s="32"/>
      <c r="AI70" s="32" t="str">
        <f>IF(AP66=0,"",_xlfn.RANK.EQ(AQ70,AQ66:AQ71))</f>
        <v/>
      </c>
      <c r="AJ70" s="32"/>
      <c r="AK70" s="47"/>
      <c r="AL70" s="47"/>
      <c r="AM70" s="47"/>
      <c r="AN70" s="47"/>
      <c r="AO70" s="47"/>
      <c r="AP70" s="47"/>
      <c r="AQ70" s="123" t="str">
        <f>IF(AP66=0,"",10000000000+(AA70*100000000)+(100000+(AG70*1000))+(AC70))</f>
        <v/>
      </c>
    </row>
    <row r="71" s="4" customFormat="1" spans="1:43">
      <c r="A71" s="12" t="s">
        <v>45</v>
      </c>
      <c r="B71" s="12"/>
      <c r="C71" s="12"/>
      <c r="D71" s="12"/>
      <c r="E71" s="77" t="str">
        <f>IF(O67="","",O67)</f>
        <v/>
      </c>
      <c r="F71" s="77"/>
      <c r="G71" s="77" t="str">
        <f>IF(M67="","",M67)</f>
        <v/>
      </c>
      <c r="H71" s="77"/>
      <c r="I71" s="77" t="str">
        <f>IF(O69="","",O69)</f>
        <v/>
      </c>
      <c r="J71" s="77"/>
      <c r="K71" s="77" t="str">
        <f>IF(M69="","",M69)</f>
        <v/>
      </c>
      <c r="L71" s="77"/>
      <c r="M71" s="95"/>
      <c r="N71" s="95"/>
      <c r="O71" s="95"/>
      <c r="P71" s="95"/>
      <c r="Q71" s="113"/>
      <c r="R71" s="113"/>
      <c r="S71" s="113"/>
      <c r="T71" s="113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  <c r="AF71" s="32"/>
      <c r="AG71" s="32"/>
      <c r="AH71" s="32"/>
      <c r="AI71" s="32"/>
      <c r="AJ71" s="32"/>
      <c r="AK71" s="47"/>
      <c r="AL71" s="47"/>
      <c r="AM71" s="47"/>
      <c r="AN71" s="47"/>
      <c r="AO71" s="47"/>
      <c r="AP71" s="47"/>
      <c r="AQ71" s="123"/>
    </row>
    <row r="72" s="4" customFormat="1" spans="1:43">
      <c r="A72" s="12" t="s">
        <v>93</v>
      </c>
      <c r="B72" s="12"/>
      <c r="C72" s="12"/>
      <c r="D72" s="12"/>
      <c r="E72" s="75" t="str">
        <f>IF(Q67="","",IF(E73=G73,"△",IF(E73&gt;G73,"○","×")))</f>
        <v/>
      </c>
      <c r="F72" s="75"/>
      <c r="G72" s="75"/>
      <c r="H72" s="75"/>
      <c r="I72" s="75" t="str">
        <f>IF(Q69="","",IF(I73=K73,"△",IF(I73&gt;K73,"○","×")))</f>
        <v/>
      </c>
      <c r="J72" s="75"/>
      <c r="K72" s="75"/>
      <c r="L72" s="75"/>
      <c r="M72" s="75" t="str">
        <f>IF(Q71="","",IF(M73=O73,"△",IF(M73&gt;O73,"○","×")))</f>
        <v/>
      </c>
      <c r="N72" s="75"/>
      <c r="O72" s="75"/>
      <c r="P72" s="75"/>
      <c r="Q72" s="93"/>
      <c r="R72" s="93"/>
      <c r="S72" s="93"/>
      <c r="T72" s="93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47"/>
      <c r="AL72" s="47"/>
      <c r="AM72" s="47"/>
      <c r="AN72" s="47"/>
      <c r="AO72" s="47"/>
      <c r="AP72" s="47"/>
      <c r="AQ72" s="123">
        <v>0</v>
      </c>
    </row>
    <row r="73" s="4" customFormat="1" spans="1:43">
      <c r="A73" s="12"/>
      <c r="B73" s="12"/>
      <c r="C73" s="12"/>
      <c r="D73" s="12"/>
      <c r="E73" s="76" t="str">
        <f>IF(S67="","",S67)</f>
        <v/>
      </c>
      <c r="F73" s="76"/>
      <c r="G73" s="76" t="str">
        <f>IF(Q67="","",Q67)</f>
        <v/>
      </c>
      <c r="H73" s="76"/>
      <c r="I73" s="76" t="str">
        <f>IF(S69="","",S69)</f>
        <v/>
      </c>
      <c r="J73" s="76"/>
      <c r="K73" s="76" t="str">
        <f>IF(Q69="","",Q69)</f>
        <v/>
      </c>
      <c r="L73" s="76"/>
      <c r="M73" s="76" t="str">
        <f>IF(S71="","",S71)</f>
        <v/>
      </c>
      <c r="N73" s="76"/>
      <c r="O73" s="76" t="str">
        <f>IF(Q71="","",Q71)</f>
        <v/>
      </c>
      <c r="P73" s="76"/>
      <c r="Q73" s="93"/>
      <c r="R73" s="93"/>
      <c r="S73" s="93"/>
      <c r="T73" s="93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  <c r="AF73" s="32"/>
      <c r="AG73" s="32"/>
      <c r="AH73" s="32"/>
      <c r="AI73" s="32"/>
      <c r="AJ73" s="32"/>
      <c r="AK73" s="47"/>
      <c r="AL73" s="47"/>
      <c r="AM73" s="47"/>
      <c r="AN73" s="47"/>
      <c r="AO73" s="47"/>
      <c r="AP73" s="47"/>
      <c r="AQ73" s="123"/>
    </row>
    <row r="74" spans="22:48">
      <c r="V74" s="54"/>
      <c r="AA74" s="2"/>
      <c r="AB74" s="2"/>
      <c r="AC74" s="2"/>
      <c r="AD74" s="2"/>
      <c r="AE74" s="2"/>
      <c r="AF74" s="2"/>
      <c r="AG74" s="2"/>
      <c r="AH74" s="2"/>
      <c r="AI74" s="2"/>
      <c r="AJ74" s="2"/>
      <c r="AU74" s="4"/>
      <c r="AV74" s="4"/>
    </row>
    <row r="75" s="4" customFormat="1" spans="1:36">
      <c r="A75" s="12" t="s">
        <v>94</v>
      </c>
      <c r="B75" s="12"/>
      <c r="C75" s="12"/>
      <c r="D75" s="12"/>
      <c r="E75" s="12" t="str">
        <f>A76</f>
        <v>窪田SC</v>
      </c>
      <c r="F75" s="12"/>
      <c r="G75" s="12"/>
      <c r="H75" s="12"/>
      <c r="I75" s="12" t="str">
        <f>A78</f>
        <v>FCグラッソ</v>
      </c>
      <c r="J75" s="12"/>
      <c r="K75" s="12"/>
      <c r="L75" s="12"/>
      <c r="M75" s="91" t="str">
        <f>A80</f>
        <v>フェニックス</v>
      </c>
      <c r="N75" s="91"/>
      <c r="O75" s="91"/>
      <c r="P75" s="91"/>
      <c r="Q75" s="12" t="str">
        <f>A82</f>
        <v>-</v>
      </c>
      <c r="R75" s="12"/>
      <c r="S75" s="12"/>
      <c r="T75" s="12"/>
      <c r="U75" s="12" t="s">
        <v>85</v>
      </c>
      <c r="V75" s="12"/>
      <c r="W75" s="76" t="s">
        <v>86</v>
      </c>
      <c r="X75" s="76"/>
      <c r="Y75" s="76" t="s">
        <v>87</v>
      </c>
      <c r="Z75" s="76"/>
      <c r="AA75" s="32" t="s">
        <v>88</v>
      </c>
      <c r="AB75" s="32"/>
      <c r="AC75" s="32" t="s">
        <v>89</v>
      </c>
      <c r="AD75" s="32"/>
      <c r="AE75" s="32" t="s">
        <v>90</v>
      </c>
      <c r="AF75" s="32"/>
      <c r="AG75" s="32" t="s">
        <v>91</v>
      </c>
      <c r="AH75" s="32"/>
      <c r="AI75" s="32" t="s">
        <v>92</v>
      </c>
      <c r="AJ75" s="32"/>
    </row>
    <row r="76" s="4" customFormat="1" spans="1:43">
      <c r="A76" s="12" t="s">
        <v>31</v>
      </c>
      <c r="B76" s="12"/>
      <c r="C76" s="12"/>
      <c r="D76" s="12"/>
      <c r="E76" s="74"/>
      <c r="F76" s="74"/>
      <c r="G76" s="74"/>
      <c r="H76" s="74"/>
      <c r="I76" s="75" t="str">
        <f>IF(I77="","",IF(I77=K77,"△",IF(I77&gt;K77,"○","×")))</f>
        <v/>
      </c>
      <c r="J76" s="75"/>
      <c r="K76" s="75"/>
      <c r="L76" s="75"/>
      <c r="M76" s="75" t="str">
        <f>IF(M77="","",IF(M77=O77,"△",IF(M77&gt;O77,"○","×")))</f>
        <v/>
      </c>
      <c r="N76" s="75"/>
      <c r="O76" s="75"/>
      <c r="P76" s="75"/>
      <c r="Q76" s="75" t="str">
        <f>IF(Q77="","",IF(Q77=S77,"△",IF(Q77&gt;S77,"○","×")))</f>
        <v/>
      </c>
      <c r="R76" s="75"/>
      <c r="S76" s="75"/>
      <c r="T76" s="75"/>
      <c r="U76" s="32" t="str">
        <f>IF(AP76=0,"",COUNTIF(E76:T76,"○"))</f>
        <v/>
      </c>
      <c r="V76" s="32"/>
      <c r="W76" s="32" t="str">
        <f>IF(AP76=0,"",COUNTIF(E76:T76,"×"))</f>
        <v/>
      </c>
      <c r="X76" s="32"/>
      <c r="Y76" s="32" t="str">
        <f>IF(AP76=0,"",COUNTIF(E76:T76,"△"))</f>
        <v/>
      </c>
      <c r="Z76" s="32"/>
      <c r="AA76" s="32" t="str">
        <f>IF(AP76=0,"",U76*3+Y76)</f>
        <v/>
      </c>
      <c r="AB76" s="32"/>
      <c r="AC76" s="32" t="str">
        <f>IF(AP76=0,"",SUM(E77,I77,M77,Q77))</f>
        <v/>
      </c>
      <c r="AD76" s="32"/>
      <c r="AE76" s="32" t="str">
        <f>IF(AP76=0,"",SUM(G77,K77,O77,S77))</f>
        <v/>
      </c>
      <c r="AF76" s="32"/>
      <c r="AG76" s="32" t="str">
        <f>IF(AP76=0,"",SUM(AC76,-AE76))</f>
        <v/>
      </c>
      <c r="AH76" s="32"/>
      <c r="AI76" s="32" t="str">
        <f>IF(AP76=0,"",_xlfn.RANK.EQ(AQ76,AQ76:AQ81))</f>
        <v/>
      </c>
      <c r="AJ76" s="32"/>
      <c r="AK76" s="47"/>
      <c r="AL76" s="47"/>
      <c r="AM76" s="47"/>
      <c r="AN76" s="47"/>
      <c r="AO76" s="47"/>
      <c r="AP76" s="47">
        <f>COUNTA(I77:T77,M79:T79,Q81:T81)</f>
        <v>0</v>
      </c>
      <c r="AQ76" s="123" t="str">
        <f>IF(AP76=0,"",10000000000+(AA76*100000000)+(100000+(AG76*1000))+(AC76))</f>
        <v/>
      </c>
    </row>
    <row r="77" s="4" customFormat="1" spans="1:43">
      <c r="A77" s="12"/>
      <c r="B77" s="12"/>
      <c r="C77" s="12"/>
      <c r="D77" s="12"/>
      <c r="E77" s="74"/>
      <c r="F77" s="74"/>
      <c r="G77" s="74"/>
      <c r="H77" s="74"/>
      <c r="I77" s="92"/>
      <c r="J77" s="92"/>
      <c r="K77" s="92"/>
      <c r="L77" s="92"/>
      <c r="M77" s="92"/>
      <c r="N77" s="92"/>
      <c r="O77" s="92"/>
      <c r="P77" s="92"/>
      <c r="Q77" s="92"/>
      <c r="R77" s="92"/>
      <c r="S77" s="92"/>
      <c r="T77" s="9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  <c r="AJ77" s="32"/>
      <c r="AK77" s="47"/>
      <c r="AL77" s="47"/>
      <c r="AM77" s="47"/>
      <c r="AN77" s="47"/>
      <c r="AO77" s="47"/>
      <c r="AP77" s="47"/>
      <c r="AQ77" s="123"/>
    </row>
    <row r="78" s="4" customFormat="1" spans="1:43">
      <c r="A78" s="12" t="s">
        <v>39</v>
      </c>
      <c r="B78" s="12"/>
      <c r="C78" s="12"/>
      <c r="D78" s="12"/>
      <c r="E78" s="75" t="str">
        <f>IF(I77="","",IF(E79=G79,"△",IF(E79&gt;G79,"○","×")))</f>
        <v/>
      </c>
      <c r="F78" s="75"/>
      <c r="G78" s="75"/>
      <c r="H78" s="75"/>
      <c r="I78" s="93"/>
      <c r="J78" s="93"/>
      <c r="K78" s="93"/>
      <c r="L78" s="93"/>
      <c r="M78" s="75" t="str">
        <f>IF(M79="","",IF(M79=O79,"△",IF(M79&gt;O79,"○","×")))</f>
        <v/>
      </c>
      <c r="N78" s="75"/>
      <c r="O78" s="75"/>
      <c r="P78" s="75"/>
      <c r="Q78" s="75" t="str">
        <f>IF(Q79="","",IF(Q79=S79,"△",IF(Q79&gt;S79,"○","×")))</f>
        <v/>
      </c>
      <c r="R78" s="75"/>
      <c r="S78" s="75"/>
      <c r="T78" s="75"/>
      <c r="U78" s="32" t="str">
        <f>IF(AP76=0,"",COUNTIF(E78:T78,"○"))</f>
        <v/>
      </c>
      <c r="V78" s="32"/>
      <c r="W78" s="32" t="str">
        <f>IF(AP76=0,"",COUNTIF(E78:T78,"×"))</f>
        <v/>
      </c>
      <c r="X78" s="32"/>
      <c r="Y78" s="32" t="str">
        <f>IF(AP76=0,"",COUNTIF(E78:T78,"△"))</f>
        <v/>
      </c>
      <c r="Z78" s="32"/>
      <c r="AA78" s="32" t="str">
        <f>IF(AP76=0,"",U78*3+Y78)</f>
        <v/>
      </c>
      <c r="AB78" s="32"/>
      <c r="AC78" s="32" t="str">
        <f>IF(AP76=0,"",SUM(E79,I79,M79,Q79))</f>
        <v/>
      </c>
      <c r="AD78" s="32"/>
      <c r="AE78" s="32" t="str">
        <f>IF(AP76=0,"",SUM(G79,K79,O79,S79))</f>
        <v/>
      </c>
      <c r="AF78" s="32"/>
      <c r="AG78" s="32" t="str">
        <f>IF(AP76=0,"",SUM(AC78,-AE78))</f>
        <v/>
      </c>
      <c r="AH78" s="32"/>
      <c r="AI78" s="32" t="str">
        <f>IF(AP76=0,"",_xlfn.RANK.EQ(AQ78,AQ76:AQ81))</f>
        <v/>
      </c>
      <c r="AJ78" s="32"/>
      <c r="AK78" s="47"/>
      <c r="AL78" s="47"/>
      <c r="AM78" s="47"/>
      <c r="AN78" s="47"/>
      <c r="AO78" s="47"/>
      <c r="AP78" s="47"/>
      <c r="AQ78" s="123" t="str">
        <f>IF(AP76=0,"",10000000000+(AA78*100000000)+(100000+(AG78*1000))+(AC78))</f>
        <v/>
      </c>
    </row>
    <row r="79" s="4" customFormat="1" spans="1:43">
      <c r="A79" s="12"/>
      <c r="B79" s="12"/>
      <c r="C79" s="12"/>
      <c r="D79" s="12"/>
      <c r="E79" s="76" t="str">
        <f>IF(K77="","",K77)</f>
        <v/>
      </c>
      <c r="F79" s="76"/>
      <c r="G79" s="76" t="str">
        <f>IF(I77="","",I77)</f>
        <v/>
      </c>
      <c r="H79" s="76"/>
      <c r="I79" s="93"/>
      <c r="J79" s="93"/>
      <c r="K79" s="93"/>
      <c r="L79" s="93"/>
      <c r="M79" s="94"/>
      <c r="N79" s="94"/>
      <c r="O79" s="94"/>
      <c r="P79" s="94"/>
      <c r="Q79" s="94"/>
      <c r="R79" s="94"/>
      <c r="S79" s="94"/>
      <c r="T79" s="94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47"/>
      <c r="AL79" s="47"/>
      <c r="AM79" s="47"/>
      <c r="AN79" s="47"/>
      <c r="AO79" s="47"/>
      <c r="AP79" s="47"/>
      <c r="AQ79" s="123"/>
    </row>
    <row r="80" s="4" customFormat="1" spans="1:43">
      <c r="A80" s="12" t="s">
        <v>47</v>
      </c>
      <c r="B80" s="12"/>
      <c r="C80" s="12"/>
      <c r="D80" s="12"/>
      <c r="E80" s="75" t="str">
        <f>IF(M77="","",IF(E81=G81,"△",IF(E81&gt;G81,"○","×")))</f>
        <v/>
      </c>
      <c r="F80" s="75"/>
      <c r="G80" s="75"/>
      <c r="H80" s="75"/>
      <c r="I80" s="75" t="str">
        <f>IF(M79="","",IF(I81=K81,"△",IF(I81&gt;K81,"○","×")))</f>
        <v/>
      </c>
      <c r="J80" s="75"/>
      <c r="K80" s="75"/>
      <c r="L80" s="75"/>
      <c r="M80" s="95"/>
      <c r="N80" s="95"/>
      <c r="O80" s="95"/>
      <c r="P80" s="95"/>
      <c r="Q80" s="75" t="str">
        <f>IF(Q81="","",IF(Q81=S81,"△",IF(Q81&gt;S81,"○","×")))</f>
        <v/>
      </c>
      <c r="R80" s="75"/>
      <c r="S80" s="75"/>
      <c r="T80" s="75"/>
      <c r="U80" s="32" t="str">
        <f>IF(AP76=0,"",COUNTIF(E80:T80,"○"))</f>
        <v/>
      </c>
      <c r="V80" s="32"/>
      <c r="W80" s="32" t="str">
        <f>IF(AP76=0,"",COUNTIF(E80:T80,"×"))</f>
        <v/>
      </c>
      <c r="X80" s="32"/>
      <c r="Y80" s="32" t="str">
        <f>IF(AP76=0,"",COUNTIF(E80:T80,"△"))</f>
        <v/>
      </c>
      <c r="Z80" s="32"/>
      <c r="AA80" s="32" t="str">
        <f>IF(AP76=0,"",U80*3+Y80)</f>
        <v/>
      </c>
      <c r="AB80" s="32"/>
      <c r="AC80" s="32" t="str">
        <f>IF(AP76=0,"",SUM(E81,I81,M81,Q81))</f>
        <v/>
      </c>
      <c r="AD80" s="32"/>
      <c r="AE80" s="32" t="str">
        <f>IF(AP76=0,"",SUM(G81,K81,O81,S81))</f>
        <v/>
      </c>
      <c r="AF80" s="32"/>
      <c r="AG80" s="32" t="str">
        <f>IF(AP76=0,"",SUM(AC80,-AE80))</f>
        <v/>
      </c>
      <c r="AH80" s="32"/>
      <c r="AI80" s="32" t="str">
        <f>IF(AP76=0,"",_xlfn.RANK.EQ(AQ80,AQ76:AQ81))</f>
        <v/>
      </c>
      <c r="AJ80" s="32"/>
      <c r="AK80" s="47"/>
      <c r="AL80" s="47"/>
      <c r="AM80" s="47"/>
      <c r="AN80" s="47"/>
      <c r="AO80" s="47"/>
      <c r="AP80" s="47"/>
      <c r="AQ80" s="123" t="str">
        <f>IF(AP76=0,"",10000000000+(AA80*100000000)+(100000+(AG80*1000))+(AC80))</f>
        <v/>
      </c>
    </row>
    <row r="81" s="4" customFormat="1" spans="1:43">
      <c r="A81" s="12"/>
      <c r="B81" s="12"/>
      <c r="C81" s="12"/>
      <c r="D81" s="12"/>
      <c r="E81" s="77" t="str">
        <f>IF(O77="","",O77)</f>
        <v/>
      </c>
      <c r="F81" s="77"/>
      <c r="G81" s="77" t="str">
        <f>IF(M77="","",M77)</f>
        <v/>
      </c>
      <c r="H81" s="77"/>
      <c r="I81" s="77" t="str">
        <f>IF(O79="","",O79)</f>
        <v/>
      </c>
      <c r="J81" s="77"/>
      <c r="K81" s="77" t="str">
        <f>IF(M79="","",M79)</f>
        <v/>
      </c>
      <c r="L81" s="77"/>
      <c r="M81" s="95"/>
      <c r="N81" s="95"/>
      <c r="O81" s="95"/>
      <c r="P81" s="95"/>
      <c r="Q81" s="113"/>
      <c r="R81" s="113"/>
      <c r="S81" s="113"/>
      <c r="T81" s="113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47"/>
      <c r="AL81" s="47"/>
      <c r="AM81" s="47"/>
      <c r="AN81" s="47"/>
      <c r="AO81" s="47"/>
      <c r="AP81" s="47"/>
      <c r="AQ81" s="123"/>
    </row>
    <row r="82" s="4" customFormat="1" spans="1:43">
      <c r="A82" s="12" t="s">
        <v>93</v>
      </c>
      <c r="B82" s="12"/>
      <c r="C82" s="12"/>
      <c r="D82" s="12"/>
      <c r="E82" s="75" t="str">
        <f>IF(Q77="","",IF(E83=G83,"△",IF(E83&gt;G83,"○","×")))</f>
        <v/>
      </c>
      <c r="F82" s="75"/>
      <c r="G82" s="75"/>
      <c r="H82" s="75"/>
      <c r="I82" s="75" t="str">
        <f>IF(Q79="","",IF(I83=K83,"△",IF(I83&gt;K83,"○","×")))</f>
        <v/>
      </c>
      <c r="J82" s="75"/>
      <c r="K82" s="75"/>
      <c r="L82" s="75"/>
      <c r="M82" s="75" t="str">
        <f>IF(Q81="","",IF(M83=O83,"△",IF(M83&gt;O83,"○","×")))</f>
        <v/>
      </c>
      <c r="N82" s="75"/>
      <c r="O82" s="75"/>
      <c r="P82" s="75"/>
      <c r="Q82" s="93"/>
      <c r="R82" s="93"/>
      <c r="S82" s="93"/>
      <c r="T82" s="93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47"/>
      <c r="AL82" s="47"/>
      <c r="AM82" s="47"/>
      <c r="AN82" s="47"/>
      <c r="AO82" s="47"/>
      <c r="AP82" s="47"/>
      <c r="AQ82" s="123">
        <v>0</v>
      </c>
    </row>
    <row r="83" s="4" customFormat="1" spans="1:43">
      <c r="A83" s="12"/>
      <c r="B83" s="12"/>
      <c r="C83" s="12"/>
      <c r="D83" s="12"/>
      <c r="E83" s="76" t="str">
        <f>IF(S77="","",S77)</f>
        <v/>
      </c>
      <c r="F83" s="76"/>
      <c r="G83" s="76" t="str">
        <f>IF(Q77="","",Q77)</f>
        <v/>
      </c>
      <c r="H83" s="76"/>
      <c r="I83" s="76" t="str">
        <f>IF(S79="","",S79)</f>
        <v/>
      </c>
      <c r="J83" s="76"/>
      <c r="K83" s="76" t="str">
        <f>IF(Q79="","",Q79)</f>
        <v/>
      </c>
      <c r="L83" s="76"/>
      <c r="M83" s="76" t="str">
        <f>IF(S81="","",S81)</f>
        <v/>
      </c>
      <c r="N83" s="76"/>
      <c r="O83" s="76" t="str">
        <f>IF(Q81="","",Q81)</f>
        <v/>
      </c>
      <c r="P83" s="76"/>
      <c r="Q83" s="93"/>
      <c r="R83" s="93"/>
      <c r="S83" s="93"/>
      <c r="T83" s="93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47"/>
      <c r="AL83" s="47"/>
      <c r="AM83" s="47"/>
      <c r="AN83" s="47"/>
      <c r="AO83" s="47"/>
      <c r="AP83" s="47"/>
      <c r="AQ83" s="123"/>
    </row>
    <row r="84" spans="22:36">
      <c r="V84" s="54"/>
      <c r="AA84" s="2"/>
      <c r="AB84" s="2"/>
      <c r="AC84" s="2"/>
      <c r="AD84" s="2"/>
      <c r="AE84" s="2"/>
      <c r="AF84" s="2"/>
      <c r="AG84" s="2"/>
      <c r="AH84" s="2"/>
      <c r="AI84" s="2"/>
      <c r="AJ84" s="2"/>
    </row>
    <row r="85" s="4" customFormat="1" spans="1:36">
      <c r="A85" s="12" t="s">
        <v>95</v>
      </c>
      <c r="B85" s="12"/>
      <c r="C85" s="12"/>
      <c r="D85" s="12"/>
      <c r="E85" s="12" t="str">
        <f>A86</f>
        <v>アステラーソ</v>
      </c>
      <c r="F85" s="12"/>
      <c r="G85" s="12"/>
      <c r="H85" s="12"/>
      <c r="I85" s="12" t="str">
        <f>A88</f>
        <v>エストレーラ</v>
      </c>
      <c r="J85" s="12"/>
      <c r="K85" s="12"/>
      <c r="L85" s="12"/>
      <c r="M85" s="91" t="str">
        <f>A90</f>
        <v>-</v>
      </c>
      <c r="N85" s="91"/>
      <c r="O85" s="91"/>
      <c r="P85" s="91"/>
      <c r="Q85" s="12" t="str">
        <f>A92</f>
        <v>-</v>
      </c>
      <c r="R85" s="12"/>
      <c r="S85" s="12"/>
      <c r="T85" s="12"/>
      <c r="U85" s="12" t="s">
        <v>85</v>
      </c>
      <c r="V85" s="12"/>
      <c r="W85" s="76" t="s">
        <v>86</v>
      </c>
      <c r="X85" s="76"/>
      <c r="Y85" s="76" t="s">
        <v>87</v>
      </c>
      <c r="Z85" s="76"/>
      <c r="AA85" s="32" t="s">
        <v>88</v>
      </c>
      <c r="AB85" s="32"/>
      <c r="AC85" s="32" t="s">
        <v>89</v>
      </c>
      <c r="AD85" s="32"/>
      <c r="AE85" s="32" t="s">
        <v>90</v>
      </c>
      <c r="AF85" s="32"/>
      <c r="AG85" s="32" t="s">
        <v>91</v>
      </c>
      <c r="AH85" s="32"/>
      <c r="AI85" s="32" t="s">
        <v>92</v>
      </c>
      <c r="AJ85" s="32"/>
    </row>
    <row r="86" s="4" customFormat="1" spans="1:43">
      <c r="A86" s="12" t="s">
        <v>33</v>
      </c>
      <c r="B86" s="12"/>
      <c r="C86" s="12"/>
      <c r="D86" s="12"/>
      <c r="E86" s="74"/>
      <c r="F86" s="74"/>
      <c r="G86" s="74"/>
      <c r="H86" s="74"/>
      <c r="I86" s="75" t="str">
        <f>IF(I87="","",IF(I87=K87,"△",IF(I87&gt;K87,"○","×")))</f>
        <v/>
      </c>
      <c r="J86" s="75"/>
      <c r="K86" s="75"/>
      <c r="L86" s="75"/>
      <c r="M86" s="75" t="str">
        <f>IF(M87="","",IF(M87=O87,"△",IF(M87&gt;O87,"○","×")))</f>
        <v/>
      </c>
      <c r="N86" s="75"/>
      <c r="O86" s="75"/>
      <c r="P86" s="75"/>
      <c r="Q86" s="75" t="str">
        <f>IF(Q87="","",IF(Q87=S87,"△",IF(Q87&gt;S87,"○","×")))</f>
        <v/>
      </c>
      <c r="R86" s="75"/>
      <c r="S86" s="75"/>
      <c r="T86" s="75"/>
      <c r="U86" s="32" t="str">
        <f>IF(AP86=0,"",COUNTIF(E86:T86,"○"))</f>
        <v/>
      </c>
      <c r="V86" s="32"/>
      <c r="W86" s="32" t="str">
        <f>IF(AP86=0,"",COUNTIF(E86:T86,"×"))</f>
        <v/>
      </c>
      <c r="X86" s="32"/>
      <c r="Y86" s="32" t="str">
        <f>IF(AP86=0,"",COUNTIF(E86:T86,"△"))</f>
        <v/>
      </c>
      <c r="Z86" s="32"/>
      <c r="AA86" s="32" t="str">
        <f>IF(AP86=0,"",U86*3+Y86)</f>
        <v/>
      </c>
      <c r="AB86" s="32"/>
      <c r="AC86" s="32" t="str">
        <f>IF(AP86=0,"",SUM(E87,I87,M87,Q87))</f>
        <v/>
      </c>
      <c r="AD86" s="32"/>
      <c r="AE86" s="32" t="str">
        <f>IF(AP86=0,"",SUM(G87,K87,O87,S87))</f>
        <v/>
      </c>
      <c r="AF86" s="32"/>
      <c r="AG86" s="32" t="str">
        <f>IF(AP86=0,"",SUM(AC86,-AE86))</f>
        <v/>
      </c>
      <c r="AH86" s="32"/>
      <c r="AI86" s="32" t="str">
        <f>IF(AP86=0,"",_xlfn.RANK.EQ(AQ86,AQ86:AQ91))</f>
        <v/>
      </c>
      <c r="AJ86" s="32"/>
      <c r="AK86" s="47"/>
      <c r="AL86" s="47"/>
      <c r="AM86" s="47"/>
      <c r="AN86" s="47"/>
      <c r="AO86" s="47"/>
      <c r="AP86" s="47">
        <f>COUNTA(I87:T87,M89:T89,Q91:T91)</f>
        <v>0</v>
      </c>
      <c r="AQ86" s="123" t="str">
        <f>IF(AP86=0,"",10000000000+(AA86*100000000)+(100000+(AG86*1000))+(AC86))</f>
        <v/>
      </c>
    </row>
    <row r="87" s="4" customFormat="1" spans="1:43">
      <c r="A87" s="12"/>
      <c r="B87" s="12"/>
      <c r="C87" s="12"/>
      <c r="D87" s="12"/>
      <c r="E87" s="74"/>
      <c r="F87" s="74"/>
      <c r="G87" s="74"/>
      <c r="H87" s="74"/>
      <c r="I87" s="92"/>
      <c r="J87" s="92"/>
      <c r="K87" s="92"/>
      <c r="L87" s="92"/>
      <c r="M87" s="92"/>
      <c r="N87" s="92"/>
      <c r="O87" s="92"/>
      <c r="P87" s="92"/>
      <c r="Q87" s="92"/>
      <c r="R87" s="92"/>
      <c r="S87" s="92"/>
      <c r="T87" s="9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32"/>
      <c r="AJ87" s="32"/>
      <c r="AK87" s="47"/>
      <c r="AL87" s="47"/>
      <c r="AM87" s="47"/>
      <c r="AN87" s="47"/>
      <c r="AO87" s="47"/>
      <c r="AP87" s="47"/>
      <c r="AQ87" s="123"/>
    </row>
    <row r="88" s="4" customFormat="1" spans="1:43">
      <c r="A88" s="12" t="s">
        <v>41</v>
      </c>
      <c r="B88" s="12"/>
      <c r="C88" s="12"/>
      <c r="D88" s="12"/>
      <c r="E88" s="75" t="str">
        <f>IF(I87="","",IF(E89=G89,"△",IF(E89&gt;G89,"○","×")))</f>
        <v/>
      </c>
      <c r="F88" s="75"/>
      <c r="G88" s="75"/>
      <c r="H88" s="75"/>
      <c r="I88" s="93"/>
      <c r="J88" s="93"/>
      <c r="K88" s="93"/>
      <c r="L88" s="93"/>
      <c r="M88" s="75" t="str">
        <f>IF(M89="","",IF(M89=O89,"△",IF(M89&gt;O89,"○","×")))</f>
        <v/>
      </c>
      <c r="N88" s="75"/>
      <c r="O88" s="75"/>
      <c r="P88" s="75"/>
      <c r="Q88" s="75" t="str">
        <f>IF(Q89="","",IF(Q89=S89,"△",IF(Q89&gt;S89,"○","×")))</f>
        <v/>
      </c>
      <c r="R88" s="75"/>
      <c r="S88" s="75"/>
      <c r="T88" s="75"/>
      <c r="U88" s="32" t="str">
        <f>IF(AP86=0,"",COUNTIF(E88:T88,"○"))</f>
        <v/>
      </c>
      <c r="V88" s="32"/>
      <c r="W88" s="32" t="str">
        <f>IF(AP86=0,"",COUNTIF(E88:T88,"×"))</f>
        <v/>
      </c>
      <c r="X88" s="32"/>
      <c r="Y88" s="32" t="str">
        <f>IF(AP86=0,"",COUNTIF(E88:T88,"△"))</f>
        <v/>
      </c>
      <c r="Z88" s="32"/>
      <c r="AA88" s="32" t="str">
        <f>IF(AP86=0,"",U88*3+Y88)</f>
        <v/>
      </c>
      <c r="AB88" s="32"/>
      <c r="AC88" s="32" t="str">
        <f>IF(AP86=0,"",SUM(E89,I89,M89,Q89))</f>
        <v/>
      </c>
      <c r="AD88" s="32"/>
      <c r="AE88" s="32" t="str">
        <f>IF(AP86=0,"",SUM(G89,K89,O89,S89))</f>
        <v/>
      </c>
      <c r="AF88" s="32"/>
      <c r="AG88" s="32" t="str">
        <f>IF(AP86=0,"",SUM(AC88,-AE88))</f>
        <v/>
      </c>
      <c r="AH88" s="32"/>
      <c r="AI88" s="32" t="str">
        <f>IF(AP86=0,"",_xlfn.RANK.EQ(AQ88,AQ86:AQ91))</f>
        <v/>
      </c>
      <c r="AJ88" s="32"/>
      <c r="AK88" s="47"/>
      <c r="AL88" s="47"/>
      <c r="AM88" s="47"/>
      <c r="AN88" s="47"/>
      <c r="AO88" s="47"/>
      <c r="AP88" s="47"/>
      <c r="AQ88" s="123" t="str">
        <f>IF(AP86=0,"",10000000000+(AA88*100000000)+(100000+(AG88*1000))+(AC88))</f>
        <v/>
      </c>
    </row>
    <row r="89" s="4" customFormat="1" spans="1:43">
      <c r="A89" s="12"/>
      <c r="B89" s="12"/>
      <c r="C89" s="12"/>
      <c r="D89" s="12"/>
      <c r="E89" s="76" t="str">
        <f>IF(K87="","",K87)</f>
        <v/>
      </c>
      <c r="F89" s="76"/>
      <c r="G89" s="76" t="str">
        <f>IF(I87="","",I87)</f>
        <v/>
      </c>
      <c r="H89" s="76"/>
      <c r="I89" s="93"/>
      <c r="J89" s="93"/>
      <c r="K89" s="93"/>
      <c r="L89" s="93"/>
      <c r="M89" s="94"/>
      <c r="N89" s="94"/>
      <c r="O89" s="94"/>
      <c r="P89" s="94"/>
      <c r="Q89" s="94"/>
      <c r="R89" s="94"/>
      <c r="S89" s="94"/>
      <c r="T89" s="94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32"/>
      <c r="AJ89" s="32"/>
      <c r="AK89" s="47"/>
      <c r="AL89" s="47"/>
      <c r="AM89" s="47"/>
      <c r="AN89" s="47"/>
      <c r="AO89" s="47"/>
      <c r="AP89" s="47"/>
      <c r="AQ89" s="123"/>
    </row>
    <row r="90" s="4" customFormat="1" spans="1:43">
      <c r="A90" s="12" t="s">
        <v>93</v>
      </c>
      <c r="B90" s="12"/>
      <c r="C90" s="12"/>
      <c r="D90" s="12"/>
      <c r="E90" s="75" t="str">
        <f>IF(M87="","",IF(E91=G91,"△",IF(E91&gt;G91,"○","×")))</f>
        <v/>
      </c>
      <c r="F90" s="75"/>
      <c r="G90" s="75"/>
      <c r="H90" s="75"/>
      <c r="I90" s="75" t="str">
        <f>IF(M89="","",IF(I91=K91,"△",IF(I91&gt;K91,"○","×")))</f>
        <v/>
      </c>
      <c r="J90" s="75"/>
      <c r="K90" s="75"/>
      <c r="L90" s="75"/>
      <c r="M90" s="95"/>
      <c r="N90" s="95"/>
      <c r="O90" s="95"/>
      <c r="P90" s="95"/>
      <c r="Q90" s="75" t="str">
        <f>IF(Q91="","",IF(Q91=S91,"△",IF(Q91&gt;S91,"○","×")))</f>
        <v/>
      </c>
      <c r="R90" s="75"/>
      <c r="S90" s="75"/>
      <c r="T90" s="75"/>
      <c r="U90" s="32" t="str">
        <f>IF(AP86=0,"",COUNTIF(E90:T90,"○"))</f>
        <v/>
      </c>
      <c r="V90" s="32"/>
      <c r="W90" s="32" t="str">
        <f>IF(AP86=0,"",COUNTIF(E90:T90,"×"))</f>
        <v/>
      </c>
      <c r="X90" s="32"/>
      <c r="Y90" s="32" t="str">
        <f>IF(AP86=0,"",COUNTIF(E90:T90,"△"))</f>
        <v/>
      </c>
      <c r="Z90" s="32"/>
      <c r="AA90" s="32" t="str">
        <f>IF(AP86=0,"",U90*3+Y90)</f>
        <v/>
      </c>
      <c r="AB90" s="32"/>
      <c r="AC90" s="32" t="str">
        <f>IF(AP86=0,"",SUM(E91,I91,M91,Q91))</f>
        <v/>
      </c>
      <c r="AD90" s="32"/>
      <c r="AE90" s="32" t="str">
        <f>IF(AP86=0,"",SUM(G91,K91,O91,S91))</f>
        <v/>
      </c>
      <c r="AF90" s="32"/>
      <c r="AG90" s="32" t="str">
        <f>IF(AP86=0,"",SUM(AC90,-AE90))</f>
        <v/>
      </c>
      <c r="AH90" s="32"/>
      <c r="AI90" s="32" t="str">
        <f>IF(AP86=0,"",_xlfn.RANK.EQ(AQ90,AQ86:AQ91))</f>
        <v/>
      </c>
      <c r="AJ90" s="32"/>
      <c r="AK90" s="47"/>
      <c r="AL90" s="47"/>
      <c r="AM90" s="47"/>
      <c r="AN90" s="47"/>
      <c r="AO90" s="47"/>
      <c r="AP90" s="47"/>
      <c r="AQ90" s="123">
        <v>0</v>
      </c>
    </row>
    <row r="91" s="4" customFormat="1" spans="1:43">
      <c r="A91" s="12"/>
      <c r="B91" s="12"/>
      <c r="C91" s="12"/>
      <c r="D91" s="12"/>
      <c r="E91" s="77" t="str">
        <f>IF(O87="","",O87)</f>
        <v/>
      </c>
      <c r="F91" s="77"/>
      <c r="G91" s="77" t="str">
        <f>IF(M87="","",M87)</f>
        <v/>
      </c>
      <c r="H91" s="77"/>
      <c r="I91" s="77" t="str">
        <f>IF(O89="","",O89)</f>
        <v/>
      </c>
      <c r="J91" s="77"/>
      <c r="K91" s="77" t="str">
        <f>IF(M89="","",M89)</f>
        <v/>
      </c>
      <c r="L91" s="77"/>
      <c r="M91" s="95"/>
      <c r="N91" s="95"/>
      <c r="O91" s="95"/>
      <c r="P91" s="95"/>
      <c r="Q91" s="113"/>
      <c r="R91" s="113"/>
      <c r="S91" s="113"/>
      <c r="T91" s="113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47"/>
      <c r="AL91" s="47"/>
      <c r="AM91" s="47"/>
      <c r="AN91" s="47"/>
      <c r="AO91" s="47"/>
      <c r="AP91" s="47"/>
      <c r="AQ91" s="123"/>
    </row>
    <row r="92" s="4" customFormat="1" spans="1:43">
      <c r="A92" s="12" t="s">
        <v>93</v>
      </c>
      <c r="B92" s="12"/>
      <c r="C92" s="12"/>
      <c r="D92" s="12"/>
      <c r="E92" s="75" t="str">
        <f>IF(Q87="","",IF(E93=G93,"△",IF(E93&gt;G93,"○","×")))</f>
        <v/>
      </c>
      <c r="F92" s="75"/>
      <c r="G92" s="75"/>
      <c r="H92" s="75"/>
      <c r="I92" s="75" t="str">
        <f>IF(Q89="","",IF(I93=K93,"△",IF(I93&gt;K93,"○","×")))</f>
        <v/>
      </c>
      <c r="J92" s="75"/>
      <c r="K92" s="75"/>
      <c r="L92" s="75"/>
      <c r="M92" s="75" t="str">
        <f>IF(Q91="","",IF(M93=O93,"△",IF(M93&gt;O93,"○","×")))</f>
        <v/>
      </c>
      <c r="N92" s="75"/>
      <c r="O92" s="75"/>
      <c r="P92" s="75"/>
      <c r="Q92" s="93"/>
      <c r="R92" s="93"/>
      <c r="S92" s="93"/>
      <c r="T92" s="93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  <c r="AF92" s="32"/>
      <c r="AG92" s="32"/>
      <c r="AH92" s="32"/>
      <c r="AI92" s="32"/>
      <c r="AJ92" s="32"/>
      <c r="AK92" s="47"/>
      <c r="AL92" s="47"/>
      <c r="AM92" s="47"/>
      <c r="AN92" s="47"/>
      <c r="AO92" s="47"/>
      <c r="AP92" s="47"/>
      <c r="AQ92" s="123">
        <v>0</v>
      </c>
    </row>
    <row r="93" s="4" customFormat="1" spans="1:43">
      <c r="A93" s="12"/>
      <c r="B93" s="12"/>
      <c r="C93" s="12"/>
      <c r="D93" s="12"/>
      <c r="E93" s="76" t="str">
        <f>IF(S87="","",S87)</f>
        <v/>
      </c>
      <c r="F93" s="76"/>
      <c r="G93" s="76" t="str">
        <f>IF(Q87="","",Q87)</f>
        <v/>
      </c>
      <c r="H93" s="76"/>
      <c r="I93" s="76" t="str">
        <f>IF(S89="","",S89)</f>
        <v/>
      </c>
      <c r="J93" s="76"/>
      <c r="K93" s="76" t="str">
        <f>IF(Q89="","",Q89)</f>
        <v/>
      </c>
      <c r="L93" s="76"/>
      <c r="M93" s="76" t="str">
        <f>IF(S91="","",S91)</f>
        <v/>
      </c>
      <c r="N93" s="76"/>
      <c r="O93" s="76" t="str">
        <f>IF(Q91="","",Q91)</f>
        <v/>
      </c>
      <c r="P93" s="76"/>
      <c r="Q93" s="93"/>
      <c r="R93" s="93"/>
      <c r="S93" s="93"/>
      <c r="T93" s="93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47"/>
      <c r="AL93" s="47"/>
      <c r="AM93" s="47"/>
      <c r="AN93" s="47"/>
      <c r="AO93" s="47"/>
      <c r="AP93" s="47"/>
      <c r="AQ93" s="123"/>
    </row>
    <row r="94" spans="22:36">
      <c r="V94" s="54"/>
      <c r="AA94" s="2"/>
      <c r="AB94" s="2"/>
      <c r="AC94" s="2"/>
      <c r="AD94" s="2"/>
      <c r="AE94" s="2"/>
      <c r="AF94" s="2"/>
      <c r="AG94" s="2"/>
      <c r="AH94" s="2"/>
      <c r="AI94" s="2"/>
      <c r="AJ94" s="2"/>
    </row>
    <row r="95" s="4" customFormat="1" spans="1:36">
      <c r="A95" s="12" t="s">
        <v>96</v>
      </c>
      <c r="B95" s="12"/>
      <c r="C95" s="12"/>
      <c r="D95" s="12"/>
      <c r="E95" s="12" t="str">
        <f>A96</f>
        <v>南陽FC</v>
      </c>
      <c r="F95" s="12"/>
      <c r="G95" s="12"/>
      <c r="H95" s="12"/>
      <c r="I95" s="12" t="str">
        <f>A98</f>
        <v>アビーカ</v>
      </c>
      <c r="J95" s="12"/>
      <c r="K95" s="12"/>
      <c r="L95" s="12"/>
      <c r="M95" s="91" t="str">
        <f>A100</f>
        <v>-</v>
      </c>
      <c r="N95" s="91"/>
      <c r="O95" s="91"/>
      <c r="P95" s="91"/>
      <c r="Q95" s="12" t="str">
        <f>A102</f>
        <v>-</v>
      </c>
      <c r="R95" s="12"/>
      <c r="S95" s="12"/>
      <c r="T95" s="12"/>
      <c r="U95" s="12" t="s">
        <v>85</v>
      </c>
      <c r="V95" s="12"/>
      <c r="W95" s="76" t="s">
        <v>86</v>
      </c>
      <c r="X95" s="76"/>
      <c r="Y95" s="76" t="s">
        <v>87</v>
      </c>
      <c r="Z95" s="76"/>
      <c r="AA95" s="32" t="s">
        <v>88</v>
      </c>
      <c r="AB95" s="32"/>
      <c r="AC95" s="32" t="s">
        <v>89</v>
      </c>
      <c r="AD95" s="32"/>
      <c r="AE95" s="32" t="s">
        <v>90</v>
      </c>
      <c r="AF95" s="32"/>
      <c r="AG95" s="32" t="s">
        <v>91</v>
      </c>
      <c r="AH95" s="32"/>
      <c r="AI95" s="32" t="s">
        <v>92</v>
      </c>
      <c r="AJ95" s="32"/>
    </row>
    <row r="96" s="4" customFormat="1" spans="1:43">
      <c r="A96" s="12" t="s">
        <v>35</v>
      </c>
      <c r="B96" s="12"/>
      <c r="C96" s="12"/>
      <c r="D96" s="12"/>
      <c r="E96" s="74"/>
      <c r="F96" s="74"/>
      <c r="G96" s="74"/>
      <c r="H96" s="74"/>
      <c r="I96" s="75" t="str">
        <f>IF(I97="","",IF(I97=K97,"△",IF(I97&gt;K97,"○","×")))</f>
        <v/>
      </c>
      <c r="J96" s="75"/>
      <c r="K96" s="75"/>
      <c r="L96" s="75"/>
      <c r="M96" s="75" t="str">
        <f>IF(M97="","",IF(M97=O97,"△",IF(M97&gt;O97,"○","×")))</f>
        <v/>
      </c>
      <c r="N96" s="75"/>
      <c r="O96" s="75"/>
      <c r="P96" s="75"/>
      <c r="Q96" s="75" t="str">
        <f>IF(Q97="","",IF(Q97=S97,"△",IF(Q97&gt;S97,"○","×")))</f>
        <v/>
      </c>
      <c r="R96" s="75"/>
      <c r="S96" s="75"/>
      <c r="T96" s="75"/>
      <c r="U96" s="32" t="str">
        <f>IF(AP96=0,"",COUNTIF(E96:T96,"○"))</f>
        <v/>
      </c>
      <c r="V96" s="32"/>
      <c r="W96" s="32" t="str">
        <f>IF(AP96=0,"",COUNTIF(E96:T96,"×"))</f>
        <v/>
      </c>
      <c r="X96" s="32"/>
      <c r="Y96" s="32" t="str">
        <f>IF(AP96=0,"",COUNTIF(E96:T96,"△"))</f>
        <v/>
      </c>
      <c r="Z96" s="32"/>
      <c r="AA96" s="32" t="str">
        <f>IF(AP96=0,"",U96*3+Y96)</f>
        <v/>
      </c>
      <c r="AB96" s="32"/>
      <c r="AC96" s="32" t="str">
        <f>IF(AP96=0,"",SUM(E97,I97,M97,Q97))</f>
        <v/>
      </c>
      <c r="AD96" s="32"/>
      <c r="AE96" s="32" t="str">
        <f>IF(AP96=0,"",SUM(G97,K97,O97,S97))</f>
        <v/>
      </c>
      <c r="AF96" s="32"/>
      <c r="AG96" s="32" t="str">
        <f>IF(AP96=0,"",SUM(AC96,-AE96))</f>
        <v/>
      </c>
      <c r="AH96" s="32"/>
      <c r="AI96" s="32" t="str">
        <f>IF(AP96=0,"",_xlfn.RANK.EQ(AQ96,AQ96:AQ101))</f>
        <v/>
      </c>
      <c r="AJ96" s="32"/>
      <c r="AK96" s="47"/>
      <c r="AL96" s="47"/>
      <c r="AM96" s="47"/>
      <c r="AN96" s="47"/>
      <c r="AO96" s="47"/>
      <c r="AP96" s="47">
        <f>COUNTA(I97:T97,M99:T99,Q101:T101)</f>
        <v>0</v>
      </c>
      <c r="AQ96" s="123" t="str">
        <f>IF(AP96=0,"",10000000000+(AA96*100000000)+(100000+(AG96*1000))+(AC96))</f>
        <v/>
      </c>
    </row>
    <row r="97" s="4" customFormat="1" spans="1:43">
      <c r="A97" s="12"/>
      <c r="B97" s="12"/>
      <c r="C97" s="12"/>
      <c r="D97" s="12"/>
      <c r="E97" s="74"/>
      <c r="F97" s="74"/>
      <c r="G97" s="74"/>
      <c r="H97" s="74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  <c r="AF97" s="32"/>
      <c r="AG97" s="32"/>
      <c r="AH97" s="32"/>
      <c r="AI97" s="32"/>
      <c r="AJ97" s="32"/>
      <c r="AK97" s="47"/>
      <c r="AL97" s="47"/>
      <c r="AM97" s="47"/>
      <c r="AN97" s="47"/>
      <c r="AO97" s="47"/>
      <c r="AP97" s="47"/>
      <c r="AQ97" s="123"/>
    </row>
    <row r="98" s="4" customFormat="1" spans="1:43">
      <c r="A98" s="12" t="s">
        <v>43</v>
      </c>
      <c r="B98" s="12"/>
      <c r="C98" s="12"/>
      <c r="D98" s="12"/>
      <c r="E98" s="75" t="str">
        <f>IF(I97="","",IF(E99=G99,"△",IF(E99&gt;G99,"○","×")))</f>
        <v/>
      </c>
      <c r="F98" s="75"/>
      <c r="G98" s="75"/>
      <c r="H98" s="75"/>
      <c r="I98" s="93"/>
      <c r="J98" s="93"/>
      <c r="K98" s="93"/>
      <c r="L98" s="93"/>
      <c r="M98" s="75" t="str">
        <f>IF(M99="","",IF(M99=O99,"△",IF(M99&gt;O99,"○","×")))</f>
        <v/>
      </c>
      <c r="N98" s="75"/>
      <c r="O98" s="75"/>
      <c r="P98" s="75"/>
      <c r="Q98" s="75" t="str">
        <f>IF(Q99="","",IF(Q99=S99,"△",IF(Q99&gt;S99,"○","×")))</f>
        <v/>
      </c>
      <c r="R98" s="75"/>
      <c r="S98" s="75"/>
      <c r="T98" s="75"/>
      <c r="U98" s="32" t="str">
        <f>IF(AP96=0,"",COUNTIF(E98:T98,"○"))</f>
        <v/>
      </c>
      <c r="V98" s="32"/>
      <c r="W98" s="32" t="str">
        <f>IF(AP96=0,"",COUNTIF(E98:T98,"×"))</f>
        <v/>
      </c>
      <c r="X98" s="32"/>
      <c r="Y98" s="32" t="str">
        <f>IF(AP96=0,"",COUNTIF(E98:T98,"△"))</f>
        <v/>
      </c>
      <c r="Z98" s="32"/>
      <c r="AA98" s="32" t="str">
        <f>IF(AP96=0,"",U98*3+Y98)</f>
        <v/>
      </c>
      <c r="AB98" s="32"/>
      <c r="AC98" s="32" t="str">
        <f>IF(AP96=0,"",SUM(E99,I99,M99,Q99))</f>
        <v/>
      </c>
      <c r="AD98" s="32"/>
      <c r="AE98" s="32" t="str">
        <f>IF(AP96=0,"",SUM(G99,K99,O99,S99))</f>
        <v/>
      </c>
      <c r="AF98" s="32"/>
      <c r="AG98" s="32" t="str">
        <f>IF(AP96=0,"",SUM(AC98,-AE98))</f>
        <v/>
      </c>
      <c r="AH98" s="32"/>
      <c r="AI98" s="32" t="str">
        <f>IF(AP96=0,"",_xlfn.RANK.EQ(AQ98,AQ96:AQ101))</f>
        <v/>
      </c>
      <c r="AJ98" s="32"/>
      <c r="AK98" s="47"/>
      <c r="AL98" s="47"/>
      <c r="AM98" s="47"/>
      <c r="AN98" s="47"/>
      <c r="AO98" s="47"/>
      <c r="AP98" s="47"/>
      <c r="AQ98" s="123" t="str">
        <f>IF(AP96=0,"",10000000000+(AA98*100000000)+(100000+(AG98*1000))+(AC98))</f>
        <v/>
      </c>
    </row>
    <row r="99" s="4" customFormat="1" spans="1:43">
      <c r="A99" s="12"/>
      <c r="B99" s="12"/>
      <c r="C99" s="12"/>
      <c r="D99" s="12"/>
      <c r="E99" s="76" t="str">
        <f>IF(K97="","",K97)</f>
        <v/>
      </c>
      <c r="F99" s="76"/>
      <c r="G99" s="76" t="str">
        <f>IF(I97="","",I97)</f>
        <v/>
      </c>
      <c r="H99" s="76"/>
      <c r="I99" s="93"/>
      <c r="J99" s="93"/>
      <c r="K99" s="93"/>
      <c r="L99" s="93"/>
      <c r="M99" s="94"/>
      <c r="N99" s="94"/>
      <c r="O99" s="94"/>
      <c r="P99" s="94"/>
      <c r="Q99" s="94"/>
      <c r="R99" s="94"/>
      <c r="S99" s="94"/>
      <c r="T99" s="94"/>
      <c r="U99" s="32"/>
      <c r="V99" s="32"/>
      <c r="W99" s="32"/>
      <c r="X99" s="32"/>
      <c r="Y99" s="32"/>
      <c r="Z99" s="32"/>
      <c r="AA99" s="32"/>
      <c r="AB99" s="32"/>
      <c r="AC99" s="32"/>
      <c r="AD99" s="32"/>
      <c r="AE99" s="32"/>
      <c r="AF99" s="32"/>
      <c r="AG99" s="32"/>
      <c r="AH99" s="32"/>
      <c r="AI99" s="32"/>
      <c r="AJ99" s="32"/>
      <c r="AK99" s="47"/>
      <c r="AL99" s="47"/>
      <c r="AM99" s="47"/>
      <c r="AN99" s="47"/>
      <c r="AO99" s="47"/>
      <c r="AP99" s="47"/>
      <c r="AQ99" s="123"/>
    </row>
    <row r="100" s="4" customFormat="1" spans="1:43">
      <c r="A100" s="12" t="s">
        <v>93</v>
      </c>
      <c r="B100" s="12"/>
      <c r="C100" s="12"/>
      <c r="D100" s="12"/>
      <c r="E100" s="75" t="str">
        <f>IF(M97="","",IF(E101=G101,"△",IF(E101&gt;G101,"○","×")))</f>
        <v/>
      </c>
      <c r="F100" s="75"/>
      <c r="G100" s="75"/>
      <c r="H100" s="75"/>
      <c r="I100" s="75" t="str">
        <f>IF(M99="","",IF(I101=K101,"△",IF(I101&gt;K101,"○","×")))</f>
        <v/>
      </c>
      <c r="J100" s="75"/>
      <c r="K100" s="75"/>
      <c r="L100" s="75"/>
      <c r="M100" s="95"/>
      <c r="N100" s="95"/>
      <c r="O100" s="95"/>
      <c r="P100" s="95"/>
      <c r="Q100" s="75" t="str">
        <f>IF(Q101="","",IF(Q101=S101,"△",IF(Q101&gt;S101,"○","×")))</f>
        <v/>
      </c>
      <c r="R100" s="75"/>
      <c r="S100" s="75"/>
      <c r="T100" s="75"/>
      <c r="U100" s="32" t="str">
        <f>IF(AP96=0,"",COUNTIF(E100:T100,"○"))</f>
        <v/>
      </c>
      <c r="V100" s="32"/>
      <c r="W100" s="32" t="str">
        <f>IF(AP96=0,"",COUNTIF(E100:T100,"×"))</f>
        <v/>
      </c>
      <c r="X100" s="32"/>
      <c r="Y100" s="32" t="str">
        <f>IF(AP96=0,"",COUNTIF(E100:T100,"△"))</f>
        <v/>
      </c>
      <c r="Z100" s="32"/>
      <c r="AA100" s="32" t="str">
        <f>IF(AP96=0,"",U100*3+Y100)</f>
        <v/>
      </c>
      <c r="AB100" s="32"/>
      <c r="AC100" s="32" t="str">
        <f>IF(AP96=0,"",SUM(E101,I101,M101,Q101))</f>
        <v/>
      </c>
      <c r="AD100" s="32"/>
      <c r="AE100" s="32" t="str">
        <f>IF(AP96=0,"",SUM(G101,K101,O101,S101))</f>
        <v/>
      </c>
      <c r="AF100" s="32"/>
      <c r="AG100" s="32" t="str">
        <f>IF(AP96=0,"",SUM(AC100,-AE100))</f>
        <v/>
      </c>
      <c r="AH100" s="32"/>
      <c r="AI100" s="32" t="str">
        <f>IF(AP96=0,"",_xlfn.RANK.EQ(AQ100,AQ96:AQ101))</f>
        <v/>
      </c>
      <c r="AJ100" s="32"/>
      <c r="AK100" s="47"/>
      <c r="AL100" s="47"/>
      <c r="AM100" s="47"/>
      <c r="AN100" s="47"/>
      <c r="AO100" s="47"/>
      <c r="AP100" s="47"/>
      <c r="AQ100" s="123">
        <v>0</v>
      </c>
    </row>
    <row r="101" s="4" customFormat="1" spans="1:43">
      <c r="A101" s="12"/>
      <c r="B101" s="12"/>
      <c r="C101" s="12"/>
      <c r="D101" s="12"/>
      <c r="E101" s="77" t="str">
        <f>IF(O97="","",O97)</f>
        <v/>
      </c>
      <c r="F101" s="77"/>
      <c r="G101" s="77" t="str">
        <f>IF(M97="","",M97)</f>
        <v/>
      </c>
      <c r="H101" s="77"/>
      <c r="I101" s="77" t="str">
        <f>IF(O99="","",O99)</f>
        <v/>
      </c>
      <c r="J101" s="77"/>
      <c r="K101" s="77" t="str">
        <f>IF(M99="","",M99)</f>
        <v/>
      </c>
      <c r="L101" s="77"/>
      <c r="M101" s="95"/>
      <c r="N101" s="95"/>
      <c r="O101" s="95"/>
      <c r="P101" s="95"/>
      <c r="Q101" s="113"/>
      <c r="R101" s="113"/>
      <c r="S101" s="113"/>
      <c r="T101" s="113"/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  <c r="AF101" s="32"/>
      <c r="AG101" s="32"/>
      <c r="AH101" s="32"/>
      <c r="AI101" s="32"/>
      <c r="AJ101" s="32"/>
      <c r="AK101" s="47"/>
      <c r="AL101" s="47"/>
      <c r="AM101" s="47"/>
      <c r="AN101" s="47"/>
      <c r="AO101" s="47"/>
      <c r="AP101" s="47"/>
      <c r="AQ101" s="123"/>
    </row>
    <row r="102" s="4" customFormat="1" spans="1:43">
      <c r="A102" s="12" t="s">
        <v>93</v>
      </c>
      <c r="B102" s="12"/>
      <c r="C102" s="12"/>
      <c r="D102" s="12"/>
      <c r="E102" s="75" t="str">
        <f>IF(Q97="","",IF(E103=G103,"△",IF(E103&gt;G103,"○","×")))</f>
        <v/>
      </c>
      <c r="F102" s="75"/>
      <c r="G102" s="75"/>
      <c r="H102" s="75"/>
      <c r="I102" s="75" t="str">
        <f>IF(Q99="","",IF(I103=K103,"△",IF(I103&gt;K103,"○","×")))</f>
        <v/>
      </c>
      <c r="J102" s="75"/>
      <c r="K102" s="75"/>
      <c r="L102" s="75"/>
      <c r="M102" s="75" t="str">
        <f>IF(Q101="","",IF(M103=O103,"△",IF(M103&gt;O103,"○","×")))</f>
        <v/>
      </c>
      <c r="N102" s="75"/>
      <c r="O102" s="75"/>
      <c r="P102" s="75"/>
      <c r="Q102" s="93"/>
      <c r="R102" s="93"/>
      <c r="S102" s="93"/>
      <c r="T102" s="93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  <c r="AF102" s="32"/>
      <c r="AG102" s="32"/>
      <c r="AH102" s="32"/>
      <c r="AI102" s="32"/>
      <c r="AJ102" s="32"/>
      <c r="AK102" s="47"/>
      <c r="AL102" s="47"/>
      <c r="AM102" s="47"/>
      <c r="AN102" s="47"/>
      <c r="AO102" s="47"/>
      <c r="AP102" s="47"/>
      <c r="AQ102" s="123">
        <v>0</v>
      </c>
    </row>
    <row r="103" s="4" customFormat="1" spans="1:43">
      <c r="A103" s="12"/>
      <c r="B103" s="12"/>
      <c r="C103" s="12"/>
      <c r="D103" s="12"/>
      <c r="E103" s="76" t="str">
        <f>IF(S97="","",S97)</f>
        <v/>
      </c>
      <c r="F103" s="76"/>
      <c r="G103" s="76" t="str">
        <f>IF(Q97="","",Q97)</f>
        <v/>
      </c>
      <c r="H103" s="76"/>
      <c r="I103" s="76" t="str">
        <f>IF(S99="","",S99)</f>
        <v/>
      </c>
      <c r="J103" s="76"/>
      <c r="K103" s="76" t="str">
        <f>IF(Q99="","",Q99)</f>
        <v/>
      </c>
      <c r="L103" s="76"/>
      <c r="M103" s="76" t="str">
        <f>IF(S101="","",S101)</f>
        <v/>
      </c>
      <c r="N103" s="76"/>
      <c r="O103" s="76" t="str">
        <f>IF(Q101="","",Q101)</f>
        <v/>
      </c>
      <c r="P103" s="76"/>
      <c r="Q103" s="93"/>
      <c r="R103" s="93"/>
      <c r="S103" s="93"/>
      <c r="T103" s="93"/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  <c r="AF103" s="32"/>
      <c r="AG103" s="32"/>
      <c r="AH103" s="32"/>
      <c r="AI103" s="32"/>
      <c r="AJ103" s="32"/>
      <c r="AK103" s="47"/>
      <c r="AL103" s="47"/>
      <c r="AM103" s="47"/>
      <c r="AN103" s="47"/>
      <c r="AO103" s="47"/>
      <c r="AP103" s="47"/>
      <c r="AQ103" s="123"/>
    </row>
    <row r="104" ht="6" customHeight="1" spans="22:22">
      <c r="V104" s="54"/>
    </row>
    <row r="105" ht="6" customHeight="1" spans="22:22">
      <c r="V105" s="54"/>
    </row>
    <row r="106" spans="22:22">
      <c r="V106" s="54"/>
    </row>
    <row r="107" spans="1:2">
      <c r="A107" s="8" t="s">
        <v>97</v>
      </c>
      <c r="B107" s="8"/>
    </row>
    <row r="108" spans="22:22">
      <c r="V108" s="54"/>
    </row>
    <row r="109" spans="2:33">
      <c r="B109" s="12"/>
      <c r="C109" s="12"/>
      <c r="D109" s="12"/>
      <c r="E109" s="76" t="s">
        <v>49</v>
      </c>
      <c r="F109" s="76"/>
      <c r="G109" s="76"/>
      <c r="H109" s="12" t="s">
        <v>98</v>
      </c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25"/>
      <c r="AG109" s="25"/>
    </row>
    <row r="110" spans="2:31">
      <c r="B110" s="78" t="s">
        <v>52</v>
      </c>
      <c r="C110" s="78"/>
      <c r="D110" s="78"/>
      <c r="E110" s="12" t="s">
        <v>99</v>
      </c>
      <c r="F110" s="12"/>
      <c r="G110" s="12"/>
      <c r="H110" s="79" t="s">
        <v>100</v>
      </c>
      <c r="I110" s="79"/>
      <c r="J110" s="79"/>
      <c r="K110" s="79"/>
      <c r="L110" s="79"/>
      <c r="M110" s="79"/>
      <c r="N110" s="79"/>
      <c r="O110" s="96" t="s">
        <v>55</v>
      </c>
      <c r="P110" s="96"/>
      <c r="Q110" s="96"/>
      <c r="R110" s="96"/>
      <c r="S110" s="96"/>
      <c r="T110" s="79" t="s">
        <v>101</v>
      </c>
      <c r="U110" s="79"/>
      <c r="V110" s="79"/>
      <c r="W110" s="79"/>
      <c r="X110" s="79"/>
      <c r="Y110" s="79"/>
      <c r="Z110" s="79"/>
      <c r="AA110" s="96" t="s">
        <v>55</v>
      </c>
      <c r="AB110" s="96"/>
      <c r="AC110" s="96"/>
      <c r="AD110" s="96"/>
      <c r="AE110" s="96"/>
    </row>
    <row r="111" spans="2:31">
      <c r="B111" s="78" t="s">
        <v>56</v>
      </c>
      <c r="C111" s="78"/>
      <c r="D111" s="78"/>
      <c r="E111" s="20" t="s">
        <v>102</v>
      </c>
      <c r="F111" s="20"/>
      <c r="G111" s="20"/>
      <c r="H111" s="80" t="s">
        <v>103</v>
      </c>
      <c r="I111" s="80"/>
      <c r="J111" s="80"/>
      <c r="K111" s="3" t="s">
        <v>59</v>
      </c>
      <c r="L111" s="97" t="s">
        <v>104</v>
      </c>
      <c r="M111" s="97"/>
      <c r="N111" s="97"/>
      <c r="O111" s="98" t="s">
        <v>105</v>
      </c>
      <c r="R111" s="3"/>
      <c r="S111" s="114"/>
      <c r="T111" s="80" t="s">
        <v>106</v>
      </c>
      <c r="U111" s="80"/>
      <c r="V111" s="80"/>
      <c r="W111" s="3" t="s">
        <v>59</v>
      </c>
      <c r="X111" s="98" t="s">
        <v>107</v>
      </c>
      <c r="Z111" s="118"/>
      <c r="AA111" s="100" t="s">
        <v>108</v>
      </c>
      <c r="AB111" s="100"/>
      <c r="AC111" s="100"/>
      <c r="AD111" s="100"/>
      <c r="AE111" s="115"/>
    </row>
    <row r="112" spans="2:31">
      <c r="B112" s="78" t="s">
        <v>60</v>
      </c>
      <c r="C112" s="78"/>
      <c r="D112" s="78"/>
      <c r="E112" s="20" t="s">
        <v>109</v>
      </c>
      <c r="F112" s="20"/>
      <c r="G112" s="20"/>
      <c r="H112" s="80" t="s">
        <v>110</v>
      </c>
      <c r="I112" s="80"/>
      <c r="J112" s="80"/>
      <c r="K112" s="99" t="s">
        <v>59</v>
      </c>
      <c r="L112" s="97" t="s">
        <v>111</v>
      </c>
      <c r="M112" s="97"/>
      <c r="N112" s="97"/>
      <c r="O112" s="100" t="s">
        <v>112</v>
      </c>
      <c r="P112" s="101"/>
      <c r="Q112" s="101"/>
      <c r="R112" s="99"/>
      <c r="S112" s="115"/>
      <c r="T112" s="80" t="s">
        <v>113</v>
      </c>
      <c r="U112" s="80"/>
      <c r="V112" s="80"/>
      <c r="W112" s="99" t="s">
        <v>59</v>
      </c>
      <c r="X112" s="97" t="s">
        <v>114</v>
      </c>
      <c r="Y112" s="97"/>
      <c r="Z112" s="97"/>
      <c r="AA112" s="100" t="s">
        <v>115</v>
      </c>
      <c r="AB112" s="100"/>
      <c r="AC112" s="100"/>
      <c r="AD112" s="100"/>
      <c r="AE112" s="115"/>
    </row>
    <row r="113" spans="2:31">
      <c r="B113" s="78" t="s">
        <v>63</v>
      </c>
      <c r="C113" s="78"/>
      <c r="D113" s="78"/>
      <c r="E113" s="20" t="s">
        <v>116</v>
      </c>
      <c r="F113" s="20"/>
      <c r="G113" s="20"/>
      <c r="H113" s="80" t="s">
        <v>117</v>
      </c>
      <c r="I113" s="80"/>
      <c r="J113" s="80"/>
      <c r="K113" s="99" t="s">
        <v>59</v>
      </c>
      <c r="L113" s="97" t="s">
        <v>118</v>
      </c>
      <c r="M113" s="97"/>
      <c r="N113" s="97"/>
      <c r="O113" s="102" t="s">
        <v>119</v>
      </c>
      <c r="P113" s="101"/>
      <c r="Q113" s="101"/>
      <c r="R113" s="99"/>
      <c r="S113" s="115"/>
      <c r="T113" s="80" t="s">
        <v>120</v>
      </c>
      <c r="U113" s="80"/>
      <c r="V113" s="80"/>
      <c r="W113" s="99" t="s">
        <v>59</v>
      </c>
      <c r="X113" s="100" t="s">
        <v>121</v>
      </c>
      <c r="Y113" s="101"/>
      <c r="Z113" s="119"/>
      <c r="AA113" s="100" t="s">
        <v>122</v>
      </c>
      <c r="AB113" s="100"/>
      <c r="AC113" s="100"/>
      <c r="AD113" s="100"/>
      <c r="AE113" s="115"/>
    </row>
    <row r="114" spans="2:31">
      <c r="B114" s="78" t="s">
        <v>66</v>
      </c>
      <c r="C114" s="78"/>
      <c r="D114" s="78"/>
      <c r="E114" s="20" t="s">
        <v>123</v>
      </c>
      <c r="F114" s="20"/>
      <c r="G114" s="20"/>
      <c r="H114" s="80" t="s">
        <v>124</v>
      </c>
      <c r="I114" s="80"/>
      <c r="J114" s="80"/>
      <c r="K114" s="103" t="s">
        <v>59</v>
      </c>
      <c r="L114" s="97" t="s">
        <v>125</v>
      </c>
      <c r="M114" s="97"/>
      <c r="N114" s="97"/>
      <c r="O114" s="102" t="s">
        <v>126</v>
      </c>
      <c r="P114" s="104"/>
      <c r="Q114" s="104"/>
      <c r="R114" s="103"/>
      <c r="S114" s="116"/>
      <c r="T114" s="80" t="s">
        <v>127</v>
      </c>
      <c r="U114" s="80"/>
      <c r="V114" s="80"/>
      <c r="W114" s="103" t="s">
        <v>59</v>
      </c>
      <c r="X114" s="117" t="s">
        <v>128</v>
      </c>
      <c r="Y114" s="104"/>
      <c r="Z114" s="120"/>
      <c r="AA114" s="100" t="s">
        <v>129</v>
      </c>
      <c r="AB114" s="100"/>
      <c r="AC114" s="100"/>
      <c r="AD114" s="100"/>
      <c r="AE114" s="115"/>
    </row>
    <row r="115" spans="2:33">
      <c r="B115" s="81"/>
      <c r="C115" s="11"/>
      <c r="D115" s="11"/>
      <c r="E115" s="82" t="s">
        <v>130</v>
      </c>
      <c r="F115" s="83"/>
      <c r="G115" s="83"/>
      <c r="H115" s="11"/>
      <c r="I115" s="11"/>
      <c r="J115" s="11"/>
      <c r="K115" s="99"/>
      <c r="L115" s="105"/>
      <c r="M115" s="106"/>
      <c r="N115" s="106"/>
      <c r="O115" s="11"/>
      <c r="P115" s="107"/>
      <c r="Q115" s="107" t="s">
        <v>131</v>
      </c>
      <c r="R115" s="99"/>
      <c r="S115" s="105"/>
      <c r="T115" s="106"/>
      <c r="U115" s="106"/>
      <c r="V115" s="11"/>
      <c r="W115" s="11"/>
      <c r="X115" s="11"/>
      <c r="Y115" s="99"/>
      <c r="Z115" s="105"/>
      <c r="AA115" s="106"/>
      <c r="AB115" s="106"/>
      <c r="AC115" s="11"/>
      <c r="AD115" s="107"/>
      <c r="AE115" s="121"/>
      <c r="AF115" s="3"/>
      <c r="AG115" s="122"/>
    </row>
    <row r="117" spans="10:27">
      <c r="J117" s="10"/>
      <c r="K117" s="10"/>
      <c r="L117" s="10"/>
      <c r="M117" s="10"/>
      <c r="N117" s="10"/>
      <c r="O117" s="10"/>
      <c r="P117" s="108"/>
      <c r="Q117" s="10"/>
      <c r="R117" s="10"/>
      <c r="S117" s="10"/>
      <c r="T117" s="10"/>
      <c r="U117" s="10"/>
      <c r="V117" s="10"/>
      <c r="W117" s="10"/>
      <c r="AA117" s="5" t="s">
        <v>132</v>
      </c>
    </row>
    <row r="118" spans="10:27">
      <c r="J118" s="89"/>
      <c r="P118" s="90" t="s">
        <v>133</v>
      </c>
      <c r="Q118" s="90"/>
      <c r="W118" s="85"/>
      <c r="X118" s="89"/>
      <c r="AA118" s="5" t="s">
        <v>134</v>
      </c>
    </row>
    <row r="119" spans="10:27">
      <c r="J119" s="89"/>
      <c r="P119" s="109"/>
      <c r="Q119" s="109"/>
      <c r="X119" s="89"/>
      <c r="AA119" s="5" t="s">
        <v>135</v>
      </c>
    </row>
    <row r="120" spans="10:27">
      <c r="J120" s="89"/>
      <c r="L120" s="10"/>
      <c r="M120" s="10"/>
      <c r="N120" s="10"/>
      <c r="O120" s="10"/>
      <c r="P120" s="10"/>
      <c r="Q120" s="87"/>
      <c r="R120" s="10"/>
      <c r="S120" s="10"/>
      <c r="T120" s="10"/>
      <c r="U120" s="10"/>
      <c r="X120" s="89"/>
      <c r="AA120" s="5" t="s">
        <v>136</v>
      </c>
    </row>
    <row r="121" spans="10:24">
      <c r="J121" s="89"/>
      <c r="L121" s="84"/>
      <c r="P121" s="88" t="s">
        <v>137</v>
      </c>
      <c r="Q121" s="88"/>
      <c r="U121" s="110"/>
      <c r="X121" s="89"/>
    </row>
    <row r="122" customHeight="1" spans="10:27">
      <c r="J122" s="87"/>
      <c r="K122" s="10"/>
      <c r="L122" s="87"/>
      <c r="M122" s="10"/>
      <c r="P122" s="109"/>
      <c r="Q122" s="109"/>
      <c r="U122" s="110"/>
      <c r="W122" s="10"/>
      <c r="X122" s="87"/>
      <c r="Y122" s="10"/>
      <c r="Z122" s="10"/>
      <c r="AA122" s="10"/>
    </row>
    <row r="123" customHeight="1" spans="6:27">
      <c r="F123" s="84"/>
      <c r="G123" s="85"/>
      <c r="H123" s="85"/>
      <c r="I123" s="88" t="s">
        <v>138</v>
      </c>
      <c r="J123" s="88"/>
      <c r="M123" s="110"/>
      <c r="P123" s="109"/>
      <c r="Q123" s="109"/>
      <c r="S123" s="110"/>
      <c r="T123" s="85"/>
      <c r="U123" s="85"/>
      <c r="V123" s="85"/>
      <c r="W123" s="88" t="s">
        <v>139</v>
      </c>
      <c r="X123" s="88"/>
      <c r="AA123" s="110"/>
    </row>
    <row r="124" s="3" customFormat="1" spans="6:27">
      <c r="F124" s="86"/>
      <c r="I124" s="90"/>
      <c r="J124" s="90"/>
      <c r="M124" s="111"/>
      <c r="S124" s="111"/>
      <c r="W124" s="90"/>
      <c r="X124" s="90"/>
      <c r="AA124" s="111"/>
    </row>
    <row r="125" spans="6:29">
      <c r="F125" s="87"/>
      <c r="G125" s="10"/>
      <c r="L125" s="10"/>
      <c r="M125" s="108"/>
      <c r="O125" s="10"/>
      <c r="R125" s="10"/>
      <c r="S125" s="108"/>
      <c r="U125" s="10"/>
      <c r="Z125" s="10"/>
      <c r="AA125" s="108"/>
      <c r="AC125" s="10"/>
    </row>
    <row r="126" spans="4:29">
      <c r="D126" s="84"/>
      <c r="E126" s="88" t="s">
        <v>140</v>
      </c>
      <c r="F126" s="88"/>
      <c r="H126" s="89"/>
      <c r="K126" s="110"/>
      <c r="M126" s="90" t="s">
        <v>141</v>
      </c>
      <c r="N126" s="90"/>
      <c r="O126" s="112"/>
      <c r="R126" s="89"/>
      <c r="S126" s="90" t="s">
        <v>142</v>
      </c>
      <c r="T126" s="90"/>
      <c r="U126" s="112"/>
      <c r="Y126" s="110"/>
      <c r="AA126" s="90" t="s">
        <v>143</v>
      </c>
      <c r="AB126" s="90"/>
      <c r="AC126" s="112"/>
    </row>
    <row r="127" spans="4:29">
      <c r="D127" s="86"/>
      <c r="E127" s="90"/>
      <c r="F127" s="90"/>
      <c r="H127" s="89"/>
      <c r="K127" s="110"/>
      <c r="M127" s="90"/>
      <c r="N127" s="90"/>
      <c r="O127" s="110"/>
      <c r="R127" s="89"/>
      <c r="S127" s="90"/>
      <c r="T127" s="90"/>
      <c r="U127" s="110"/>
      <c r="Y127" s="110"/>
      <c r="AA127" s="90"/>
      <c r="AB127" s="90"/>
      <c r="AC127" s="110"/>
    </row>
    <row r="128" customHeight="1" spans="4:29">
      <c r="D128" s="89"/>
      <c r="H128" s="89"/>
      <c r="K128" s="110"/>
      <c r="M128" s="90"/>
      <c r="N128" s="90"/>
      <c r="O128" s="110"/>
      <c r="R128" s="89"/>
      <c r="U128" s="110"/>
      <c r="Y128" s="110"/>
      <c r="AA128" s="90"/>
      <c r="AB128" s="90"/>
      <c r="AC128" s="110"/>
    </row>
    <row r="129" spans="3:30">
      <c r="C129" s="90" t="s">
        <v>103</v>
      </c>
      <c r="D129" s="90"/>
      <c r="G129" s="90" t="s">
        <v>104</v>
      </c>
      <c r="H129" s="90"/>
      <c r="K129" s="90" t="s">
        <v>106</v>
      </c>
      <c r="L129" s="90"/>
      <c r="O129" s="90" t="s">
        <v>107</v>
      </c>
      <c r="P129" s="90"/>
      <c r="Q129" s="90" t="s">
        <v>110</v>
      </c>
      <c r="R129" s="90"/>
      <c r="U129" s="90" t="s">
        <v>111</v>
      </c>
      <c r="V129" s="90"/>
      <c r="Y129" s="90" t="s">
        <v>113</v>
      </c>
      <c r="Z129" s="90"/>
      <c r="AC129" s="90" t="s">
        <v>114</v>
      </c>
      <c r="AD129" s="90"/>
    </row>
    <row r="130" spans="3:30">
      <c r="C130" s="124"/>
      <c r="D130" s="124"/>
      <c r="G130" s="124"/>
      <c r="H130" s="124"/>
      <c r="K130" s="124"/>
      <c r="L130" s="124"/>
      <c r="O130" s="124"/>
      <c r="P130" s="124"/>
      <c r="Q130" s="124"/>
      <c r="R130" s="124"/>
      <c r="U130" s="124"/>
      <c r="V130" s="124"/>
      <c r="Y130" s="124"/>
      <c r="Z130" s="124"/>
      <c r="AC130" s="124"/>
      <c r="AD130" s="124"/>
    </row>
    <row r="131" spans="3:30">
      <c r="C131" s="124"/>
      <c r="D131" s="124"/>
      <c r="G131" s="124"/>
      <c r="H131" s="124"/>
      <c r="K131" s="124"/>
      <c r="L131" s="124"/>
      <c r="O131" s="124"/>
      <c r="P131" s="124"/>
      <c r="Q131" s="124"/>
      <c r="R131" s="124"/>
      <c r="U131" s="124"/>
      <c r="V131" s="124"/>
      <c r="Y131" s="124"/>
      <c r="Z131" s="124"/>
      <c r="AC131" s="124"/>
      <c r="AD131" s="124"/>
    </row>
    <row r="132" spans="3:30">
      <c r="C132" s="124"/>
      <c r="D132" s="124"/>
      <c r="G132" s="124"/>
      <c r="H132" s="124"/>
      <c r="K132" s="124"/>
      <c r="L132" s="124"/>
      <c r="O132" s="124"/>
      <c r="P132" s="124"/>
      <c r="Q132" s="124"/>
      <c r="R132" s="124"/>
      <c r="U132" s="124"/>
      <c r="V132" s="124"/>
      <c r="Y132" s="124"/>
      <c r="Z132" s="124"/>
      <c r="AC132" s="124"/>
      <c r="AD132" s="124"/>
    </row>
    <row r="133" spans="3:30">
      <c r="C133" s="124"/>
      <c r="D133" s="124"/>
      <c r="G133" s="124"/>
      <c r="H133" s="124"/>
      <c r="K133" s="124"/>
      <c r="L133" s="124"/>
      <c r="O133" s="124"/>
      <c r="P133" s="124"/>
      <c r="Q133" s="124"/>
      <c r="R133" s="124"/>
      <c r="U133" s="124"/>
      <c r="V133" s="124"/>
      <c r="Y133" s="124"/>
      <c r="Z133" s="124"/>
      <c r="AC133" s="124"/>
      <c r="AD133" s="124"/>
    </row>
    <row r="134" spans="3:30">
      <c r="C134" s="124"/>
      <c r="D134" s="124"/>
      <c r="G134" s="124"/>
      <c r="H134" s="124"/>
      <c r="K134" s="124"/>
      <c r="L134" s="124"/>
      <c r="O134" s="124"/>
      <c r="P134" s="124"/>
      <c r="Q134" s="124"/>
      <c r="R134" s="124"/>
      <c r="U134" s="124"/>
      <c r="V134" s="124"/>
      <c r="Y134" s="124"/>
      <c r="Z134" s="124"/>
      <c r="AC134" s="124"/>
      <c r="AD134" s="124"/>
    </row>
    <row r="135" spans="3:30">
      <c r="C135" s="124"/>
      <c r="D135" s="124"/>
      <c r="G135" s="124"/>
      <c r="H135" s="124"/>
      <c r="K135" s="124"/>
      <c r="L135" s="124"/>
      <c r="O135" s="124"/>
      <c r="P135" s="124"/>
      <c r="Q135" s="124"/>
      <c r="R135" s="124"/>
      <c r="U135" s="124"/>
      <c r="V135" s="124"/>
      <c r="Y135" s="124"/>
      <c r="Z135" s="124"/>
      <c r="AC135" s="124"/>
      <c r="AD135" s="124"/>
    </row>
    <row r="136" spans="3:30">
      <c r="C136" s="124"/>
      <c r="D136" s="124"/>
      <c r="G136" s="124"/>
      <c r="H136" s="124"/>
      <c r="K136" s="124"/>
      <c r="L136" s="124"/>
      <c r="O136" s="124"/>
      <c r="P136" s="124"/>
      <c r="Q136" s="124"/>
      <c r="R136" s="124"/>
      <c r="U136" s="124"/>
      <c r="V136" s="124"/>
      <c r="Y136" s="124"/>
      <c r="Z136" s="124"/>
      <c r="AC136" s="124"/>
      <c r="AD136" s="124"/>
    </row>
    <row r="137" spans="3:30">
      <c r="C137" s="124"/>
      <c r="D137" s="124"/>
      <c r="G137" s="124"/>
      <c r="H137" s="124"/>
      <c r="K137" s="124"/>
      <c r="L137" s="124"/>
      <c r="O137" s="124"/>
      <c r="P137" s="124"/>
      <c r="Q137" s="124"/>
      <c r="R137" s="124"/>
      <c r="U137" s="124"/>
      <c r="V137" s="124"/>
      <c r="Y137" s="124"/>
      <c r="Z137" s="124"/>
      <c r="AC137" s="124"/>
      <c r="AD137" s="124"/>
    </row>
    <row r="138" spans="3:30">
      <c r="C138" s="124"/>
      <c r="D138" s="124"/>
      <c r="G138" s="124"/>
      <c r="H138" s="124"/>
      <c r="K138" s="124"/>
      <c r="L138" s="124"/>
      <c r="O138" s="124"/>
      <c r="P138" s="124"/>
      <c r="Q138" s="124"/>
      <c r="R138" s="124"/>
      <c r="U138" s="124"/>
      <c r="V138" s="124"/>
      <c r="Y138" s="124"/>
      <c r="Z138" s="124"/>
      <c r="AC138" s="124"/>
      <c r="AD138" s="124"/>
    </row>
    <row r="139" spans="8:25">
      <c r="H139" s="23"/>
      <c r="I139" s="90"/>
      <c r="J139" s="90"/>
      <c r="P139" s="90"/>
      <c r="Q139" s="90"/>
      <c r="W139" s="90"/>
      <c r="X139" s="90"/>
      <c r="Y139" s="23"/>
    </row>
    <row r="140" spans="2:25">
      <c r="B140" s="5" t="s">
        <v>144</v>
      </c>
      <c r="H140" s="23"/>
      <c r="I140" s="4"/>
      <c r="J140" s="126"/>
      <c r="P140" s="4"/>
      <c r="Q140" s="4"/>
      <c r="W140" s="4"/>
      <c r="X140" s="47"/>
      <c r="Y140" s="23"/>
    </row>
    <row r="141" spans="2:33">
      <c r="B141" s="12"/>
      <c r="C141" s="12"/>
      <c r="D141" s="12"/>
      <c r="E141" s="76" t="s">
        <v>49</v>
      </c>
      <c r="F141" s="76"/>
      <c r="G141" s="76"/>
      <c r="H141" s="12" t="s">
        <v>145</v>
      </c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25"/>
      <c r="AG141" s="25"/>
    </row>
    <row r="142" spans="2:31">
      <c r="B142" s="78" t="s">
        <v>52</v>
      </c>
      <c r="C142" s="78"/>
      <c r="D142" s="78"/>
      <c r="E142" s="12" t="s">
        <v>99</v>
      </c>
      <c r="F142" s="12"/>
      <c r="G142" s="12"/>
      <c r="H142" s="79" t="s">
        <v>101</v>
      </c>
      <c r="I142" s="79"/>
      <c r="J142" s="79"/>
      <c r="K142" s="79"/>
      <c r="L142" s="79"/>
      <c r="M142" s="79"/>
      <c r="N142" s="79"/>
      <c r="O142" s="96" t="s">
        <v>55</v>
      </c>
      <c r="P142" s="96"/>
      <c r="Q142" s="96"/>
      <c r="R142" s="96"/>
      <c r="S142" s="96"/>
      <c r="T142" s="79" t="s">
        <v>100</v>
      </c>
      <c r="U142" s="79"/>
      <c r="V142" s="79"/>
      <c r="W142" s="79"/>
      <c r="X142" s="79"/>
      <c r="Y142" s="79"/>
      <c r="Z142" s="79"/>
      <c r="AA142" s="96" t="s">
        <v>55</v>
      </c>
      <c r="AB142" s="96"/>
      <c r="AC142" s="96"/>
      <c r="AD142" s="96"/>
      <c r="AE142" s="96"/>
    </row>
    <row r="143" spans="2:31">
      <c r="B143" s="78" t="s">
        <v>146</v>
      </c>
      <c r="C143" s="78"/>
      <c r="D143" s="78"/>
      <c r="E143" s="20" t="s">
        <v>102</v>
      </c>
      <c r="F143" s="20"/>
      <c r="G143" s="20"/>
      <c r="H143" s="80" t="s">
        <v>147</v>
      </c>
      <c r="I143" s="80"/>
      <c r="J143" s="80"/>
      <c r="K143" s="3" t="s">
        <v>59</v>
      </c>
      <c r="L143" s="97" t="s">
        <v>148</v>
      </c>
      <c r="M143" s="97"/>
      <c r="N143" s="97"/>
      <c r="O143" s="98" t="s">
        <v>126</v>
      </c>
      <c r="R143" s="3"/>
      <c r="S143" s="114"/>
      <c r="T143" s="128"/>
      <c r="U143" s="100"/>
      <c r="V143" s="100"/>
      <c r="W143" s="99" t="s">
        <v>149</v>
      </c>
      <c r="X143" s="100"/>
      <c r="Y143" s="101"/>
      <c r="Z143" s="119"/>
      <c r="AA143" s="100"/>
      <c r="AB143" s="100"/>
      <c r="AC143" s="100"/>
      <c r="AD143" s="100"/>
      <c r="AE143" s="115"/>
    </row>
    <row r="144" spans="2:31">
      <c r="B144" s="78" t="s">
        <v>150</v>
      </c>
      <c r="C144" s="78"/>
      <c r="D144" s="78"/>
      <c r="E144" s="12" t="s">
        <v>151</v>
      </c>
      <c r="F144" s="12"/>
      <c r="G144" s="12"/>
      <c r="H144" s="80" t="s">
        <v>152</v>
      </c>
      <c r="I144" s="80"/>
      <c r="J144" s="80"/>
      <c r="K144" s="99" t="s">
        <v>59</v>
      </c>
      <c r="L144" s="97" t="s">
        <v>153</v>
      </c>
      <c r="M144" s="97"/>
      <c r="N144" s="97"/>
      <c r="O144" s="117" t="s">
        <v>126</v>
      </c>
      <c r="P144" s="101"/>
      <c r="Q144" s="101"/>
      <c r="R144" s="99"/>
      <c r="S144" s="115"/>
      <c r="T144" s="80" t="s">
        <v>147</v>
      </c>
      <c r="U144" s="80"/>
      <c r="V144" s="80"/>
      <c r="W144" s="99" t="s">
        <v>59</v>
      </c>
      <c r="X144" s="97" t="s">
        <v>148</v>
      </c>
      <c r="Y144" s="97"/>
      <c r="Z144" s="97"/>
      <c r="AA144" s="100" t="s">
        <v>126</v>
      </c>
      <c r="AB144" s="100"/>
      <c r="AC144" s="100"/>
      <c r="AD144" s="100"/>
      <c r="AE144" s="115"/>
    </row>
    <row r="145" spans="2:31">
      <c r="B145" s="78" t="s">
        <v>154</v>
      </c>
      <c r="C145" s="78"/>
      <c r="D145" s="78"/>
      <c r="E145" s="20" t="s">
        <v>116</v>
      </c>
      <c r="F145" s="20"/>
      <c r="G145" s="20"/>
      <c r="H145" s="125" t="s">
        <v>155</v>
      </c>
      <c r="I145" s="125"/>
      <c r="J145" s="125"/>
      <c r="K145" s="103" t="s">
        <v>59</v>
      </c>
      <c r="L145" s="127" t="s">
        <v>156</v>
      </c>
      <c r="M145" s="127"/>
      <c r="N145" s="127"/>
      <c r="O145" s="117" t="s">
        <v>126</v>
      </c>
      <c r="P145" s="104"/>
      <c r="Q145" s="104"/>
      <c r="R145" s="103"/>
      <c r="S145" s="116"/>
      <c r="T145" s="80" t="s">
        <v>157</v>
      </c>
      <c r="U145" s="80"/>
      <c r="V145" s="80"/>
      <c r="W145" s="99" t="s">
        <v>59</v>
      </c>
      <c r="X145" s="100" t="s">
        <v>148</v>
      </c>
      <c r="Y145" s="101"/>
      <c r="Z145" s="119"/>
      <c r="AA145" s="100" t="s">
        <v>126</v>
      </c>
      <c r="AB145" s="100"/>
      <c r="AC145" s="100"/>
      <c r="AD145" s="100"/>
      <c r="AE145" s="115"/>
    </row>
    <row r="146" spans="2:31">
      <c r="B146" s="78" t="s">
        <v>158</v>
      </c>
      <c r="C146" s="78"/>
      <c r="D146" s="78"/>
      <c r="E146" s="20" t="s">
        <v>123</v>
      </c>
      <c r="F146" s="20"/>
      <c r="G146" s="20"/>
      <c r="H146" s="125" t="s">
        <v>159</v>
      </c>
      <c r="I146" s="125"/>
      <c r="J146" s="125"/>
      <c r="K146" s="103" t="s">
        <v>59</v>
      </c>
      <c r="L146" s="87" t="s">
        <v>160</v>
      </c>
      <c r="M146" s="87"/>
      <c r="N146" s="87"/>
      <c r="O146" s="117" t="s">
        <v>126</v>
      </c>
      <c r="P146" s="104"/>
      <c r="Q146" s="104"/>
      <c r="R146" s="103"/>
      <c r="S146" s="116"/>
      <c r="T146" s="125" t="s">
        <v>161</v>
      </c>
      <c r="U146" s="125"/>
      <c r="V146" s="125"/>
      <c r="W146" s="3" t="s">
        <v>59</v>
      </c>
      <c r="X146" s="117" t="s">
        <v>147</v>
      </c>
      <c r="Y146" s="104"/>
      <c r="Z146" s="120"/>
      <c r="AA146" s="98" t="s">
        <v>126</v>
      </c>
      <c r="AB146" s="117"/>
      <c r="AC146" s="117"/>
      <c r="AD146" s="117"/>
      <c r="AE146" s="116"/>
    </row>
    <row r="147" spans="2:33">
      <c r="B147" s="81"/>
      <c r="C147" s="11"/>
      <c r="D147" s="11"/>
      <c r="E147" s="82" t="s">
        <v>130</v>
      </c>
      <c r="F147" s="83"/>
      <c r="G147" s="83"/>
      <c r="H147" s="11"/>
      <c r="I147" s="11"/>
      <c r="J147" s="11"/>
      <c r="K147" s="99"/>
      <c r="L147" s="105"/>
      <c r="M147" s="106"/>
      <c r="N147" s="106"/>
      <c r="O147" s="11"/>
      <c r="P147" s="107"/>
      <c r="Q147" s="107" t="s">
        <v>131</v>
      </c>
      <c r="R147" s="99"/>
      <c r="S147" s="105"/>
      <c r="T147" s="106"/>
      <c r="U147" s="106"/>
      <c r="V147" s="11"/>
      <c r="W147" s="11"/>
      <c r="X147" s="11"/>
      <c r="Y147" s="99"/>
      <c r="Z147" s="105"/>
      <c r="AA147" s="106"/>
      <c r="AB147" s="106"/>
      <c r="AC147" s="11"/>
      <c r="AD147" s="107"/>
      <c r="AE147" s="121"/>
      <c r="AF147" s="3"/>
      <c r="AG147" s="122"/>
    </row>
    <row r="148" spans="8:25">
      <c r="H148" s="23"/>
      <c r="I148" s="4"/>
      <c r="J148" s="126"/>
      <c r="P148" s="4"/>
      <c r="Q148" s="4"/>
      <c r="W148" s="4"/>
      <c r="X148" s="47"/>
      <c r="Y148" s="23"/>
    </row>
    <row r="149" spans="8:25">
      <c r="H149" s="23"/>
      <c r="I149" s="4"/>
      <c r="J149" s="126"/>
      <c r="P149" s="4"/>
      <c r="Q149" s="4"/>
      <c r="W149" s="4"/>
      <c r="X149" s="47"/>
      <c r="Y149" s="23"/>
    </row>
  </sheetData>
  <mergeCells count="540">
    <mergeCell ref="A1:AI1"/>
    <mergeCell ref="A2:AI2"/>
    <mergeCell ref="AE33:AH33"/>
    <mergeCell ref="AE35:AH35"/>
    <mergeCell ref="AA37:AD37"/>
    <mergeCell ref="AE37:AH37"/>
    <mergeCell ref="C39:G39"/>
    <mergeCell ref="I39:M39"/>
    <mergeCell ref="O39:S39"/>
    <mergeCell ref="U39:Y39"/>
    <mergeCell ref="AA39:AE39"/>
    <mergeCell ref="D41:G41"/>
    <mergeCell ref="J41:M41"/>
    <mergeCell ref="P41:S41"/>
    <mergeCell ref="V41:Y41"/>
    <mergeCell ref="AB41:AE41"/>
    <mergeCell ref="J42:M42"/>
    <mergeCell ref="P42:S42"/>
    <mergeCell ref="V42:Y42"/>
    <mergeCell ref="AB42:AE42"/>
    <mergeCell ref="D43:G43"/>
    <mergeCell ref="J43:M43"/>
    <mergeCell ref="P43:S43"/>
    <mergeCell ref="V43:Y43"/>
    <mergeCell ref="AB43:AE43"/>
    <mergeCell ref="D44:G44"/>
    <mergeCell ref="J44:M44"/>
    <mergeCell ref="P44:S44"/>
    <mergeCell ref="V44:Y44"/>
    <mergeCell ref="AB44:AE44"/>
    <mergeCell ref="A48:C48"/>
    <mergeCell ref="D48:F48"/>
    <mergeCell ref="G48:T48"/>
    <mergeCell ref="U48:AH48"/>
    <mergeCell ref="A49:C49"/>
    <mergeCell ref="D49:F49"/>
    <mergeCell ref="G49:R49"/>
    <mergeCell ref="S49:T49"/>
    <mergeCell ref="U49:AF49"/>
    <mergeCell ref="AG49:AH49"/>
    <mergeCell ref="A50:C50"/>
    <mergeCell ref="D50:F50"/>
    <mergeCell ref="S50:T50"/>
    <mergeCell ref="AG50:AH50"/>
    <mergeCell ref="A51:C51"/>
    <mergeCell ref="D51:F51"/>
    <mergeCell ref="S51:T51"/>
    <mergeCell ref="AG51:AH51"/>
    <mergeCell ref="A52:C52"/>
    <mergeCell ref="D52:F52"/>
    <mergeCell ref="S52:T52"/>
    <mergeCell ref="AG52:AH52"/>
    <mergeCell ref="A53:C53"/>
    <mergeCell ref="D53:F53"/>
    <mergeCell ref="S53:T53"/>
    <mergeCell ref="AG53:AH53"/>
    <mergeCell ref="A54:C54"/>
    <mergeCell ref="D54:F54"/>
    <mergeCell ref="S54:T54"/>
    <mergeCell ref="AG54:AH54"/>
    <mergeCell ref="A55:C55"/>
    <mergeCell ref="D55:F55"/>
    <mergeCell ref="S55:T55"/>
    <mergeCell ref="AG55:AH55"/>
    <mergeCell ref="A56:C56"/>
    <mergeCell ref="D56:F56"/>
    <mergeCell ref="A57:C57"/>
    <mergeCell ref="D57:F57"/>
    <mergeCell ref="S57:T57"/>
    <mergeCell ref="AG57:AH57"/>
    <mergeCell ref="A58:C58"/>
    <mergeCell ref="D58:F58"/>
    <mergeCell ref="A65:D65"/>
    <mergeCell ref="E65:H65"/>
    <mergeCell ref="I65:L65"/>
    <mergeCell ref="M65:P65"/>
    <mergeCell ref="Q65:T65"/>
    <mergeCell ref="U65:V65"/>
    <mergeCell ref="W65:X65"/>
    <mergeCell ref="Y65:Z65"/>
    <mergeCell ref="AA65:AB65"/>
    <mergeCell ref="AC65:AD65"/>
    <mergeCell ref="AE65:AF65"/>
    <mergeCell ref="AG65:AH65"/>
    <mergeCell ref="AI65:AJ65"/>
    <mergeCell ref="I66:L66"/>
    <mergeCell ref="M66:P66"/>
    <mergeCell ref="Q66:T66"/>
    <mergeCell ref="I67:J67"/>
    <mergeCell ref="K67:L67"/>
    <mergeCell ref="M67:N67"/>
    <mergeCell ref="O67:P67"/>
    <mergeCell ref="Q67:R67"/>
    <mergeCell ref="S67:T67"/>
    <mergeCell ref="E68:H68"/>
    <mergeCell ref="M68:P68"/>
    <mergeCell ref="Q68:T68"/>
    <mergeCell ref="E69:F69"/>
    <mergeCell ref="G69:H69"/>
    <mergeCell ref="M69:N69"/>
    <mergeCell ref="O69:P69"/>
    <mergeCell ref="Q69:R69"/>
    <mergeCell ref="S69:T69"/>
    <mergeCell ref="E70:H70"/>
    <mergeCell ref="I70:L70"/>
    <mergeCell ref="Q70:T70"/>
    <mergeCell ref="E71:F71"/>
    <mergeCell ref="G71:H71"/>
    <mergeCell ref="I71:J71"/>
    <mergeCell ref="K71:L71"/>
    <mergeCell ref="Q71:R71"/>
    <mergeCell ref="S71:T71"/>
    <mergeCell ref="E72:H72"/>
    <mergeCell ref="I72:L72"/>
    <mergeCell ref="M72:P72"/>
    <mergeCell ref="E73:F73"/>
    <mergeCell ref="G73:H73"/>
    <mergeCell ref="I73:J73"/>
    <mergeCell ref="K73:L73"/>
    <mergeCell ref="M73:N73"/>
    <mergeCell ref="O73:P73"/>
    <mergeCell ref="A75:D75"/>
    <mergeCell ref="E75:H75"/>
    <mergeCell ref="I75:L75"/>
    <mergeCell ref="M75:P75"/>
    <mergeCell ref="Q75:T75"/>
    <mergeCell ref="U75:V75"/>
    <mergeCell ref="W75:X75"/>
    <mergeCell ref="Y75:Z75"/>
    <mergeCell ref="AA75:AB75"/>
    <mergeCell ref="AC75:AD75"/>
    <mergeCell ref="AE75:AF75"/>
    <mergeCell ref="AG75:AH75"/>
    <mergeCell ref="AI75:AJ75"/>
    <mergeCell ref="I76:L76"/>
    <mergeCell ref="M76:P76"/>
    <mergeCell ref="Q76:T76"/>
    <mergeCell ref="I77:J77"/>
    <mergeCell ref="K77:L77"/>
    <mergeCell ref="M77:N77"/>
    <mergeCell ref="O77:P77"/>
    <mergeCell ref="Q77:R77"/>
    <mergeCell ref="S77:T77"/>
    <mergeCell ref="E78:H78"/>
    <mergeCell ref="M78:P78"/>
    <mergeCell ref="Q78:T78"/>
    <mergeCell ref="E79:F79"/>
    <mergeCell ref="G79:H79"/>
    <mergeCell ref="M79:N79"/>
    <mergeCell ref="O79:P79"/>
    <mergeCell ref="Q79:R79"/>
    <mergeCell ref="S79:T79"/>
    <mergeCell ref="E80:H80"/>
    <mergeCell ref="I80:L80"/>
    <mergeCell ref="Q80:T80"/>
    <mergeCell ref="E81:F81"/>
    <mergeCell ref="G81:H81"/>
    <mergeCell ref="I81:J81"/>
    <mergeCell ref="K81:L81"/>
    <mergeCell ref="Q81:R81"/>
    <mergeCell ref="S81:T81"/>
    <mergeCell ref="E82:H82"/>
    <mergeCell ref="I82:L82"/>
    <mergeCell ref="M82:P82"/>
    <mergeCell ref="E83:F83"/>
    <mergeCell ref="G83:H83"/>
    <mergeCell ref="I83:J83"/>
    <mergeCell ref="K83:L83"/>
    <mergeCell ref="M83:N83"/>
    <mergeCell ref="O83:P83"/>
    <mergeCell ref="A85:D85"/>
    <mergeCell ref="E85:H85"/>
    <mergeCell ref="I85:L85"/>
    <mergeCell ref="M85:P85"/>
    <mergeCell ref="Q85:T85"/>
    <mergeCell ref="U85:V85"/>
    <mergeCell ref="W85:X85"/>
    <mergeCell ref="Y85:Z85"/>
    <mergeCell ref="AA85:AB85"/>
    <mergeCell ref="AC85:AD85"/>
    <mergeCell ref="AE85:AF85"/>
    <mergeCell ref="AG85:AH85"/>
    <mergeCell ref="AI85:AJ85"/>
    <mergeCell ref="I86:L86"/>
    <mergeCell ref="M86:P86"/>
    <mergeCell ref="Q86:T86"/>
    <mergeCell ref="I87:J87"/>
    <mergeCell ref="K87:L87"/>
    <mergeCell ref="M87:N87"/>
    <mergeCell ref="O87:P87"/>
    <mergeCell ref="Q87:R87"/>
    <mergeCell ref="S87:T87"/>
    <mergeCell ref="E88:H88"/>
    <mergeCell ref="M88:P88"/>
    <mergeCell ref="Q88:T88"/>
    <mergeCell ref="E89:F89"/>
    <mergeCell ref="G89:H89"/>
    <mergeCell ref="M89:N89"/>
    <mergeCell ref="O89:P89"/>
    <mergeCell ref="Q89:R89"/>
    <mergeCell ref="S89:T89"/>
    <mergeCell ref="E90:H90"/>
    <mergeCell ref="I90:L90"/>
    <mergeCell ref="Q90:T90"/>
    <mergeCell ref="E91:F91"/>
    <mergeCell ref="G91:H91"/>
    <mergeCell ref="I91:J91"/>
    <mergeCell ref="K91:L91"/>
    <mergeCell ref="Q91:R91"/>
    <mergeCell ref="S91:T91"/>
    <mergeCell ref="E92:H92"/>
    <mergeCell ref="I92:L92"/>
    <mergeCell ref="M92:P92"/>
    <mergeCell ref="E93:F93"/>
    <mergeCell ref="G93:H93"/>
    <mergeCell ref="I93:J93"/>
    <mergeCell ref="K93:L93"/>
    <mergeCell ref="M93:N93"/>
    <mergeCell ref="O93:P93"/>
    <mergeCell ref="A95:D95"/>
    <mergeCell ref="E95:H95"/>
    <mergeCell ref="I95:L95"/>
    <mergeCell ref="M95:P95"/>
    <mergeCell ref="Q95:T95"/>
    <mergeCell ref="U95:V95"/>
    <mergeCell ref="W95:X95"/>
    <mergeCell ref="Y95:Z95"/>
    <mergeCell ref="AA95:AB95"/>
    <mergeCell ref="AC95:AD95"/>
    <mergeCell ref="AE95:AF95"/>
    <mergeCell ref="AG95:AH95"/>
    <mergeCell ref="AI95:AJ95"/>
    <mergeCell ref="I96:L96"/>
    <mergeCell ref="M96:P96"/>
    <mergeCell ref="Q96:T96"/>
    <mergeCell ref="I97:J97"/>
    <mergeCell ref="K97:L97"/>
    <mergeCell ref="M97:N97"/>
    <mergeCell ref="O97:P97"/>
    <mergeCell ref="Q97:R97"/>
    <mergeCell ref="S97:T97"/>
    <mergeCell ref="E98:H98"/>
    <mergeCell ref="M98:P98"/>
    <mergeCell ref="Q98:T98"/>
    <mergeCell ref="E99:F99"/>
    <mergeCell ref="G99:H99"/>
    <mergeCell ref="M99:N99"/>
    <mergeCell ref="O99:P99"/>
    <mergeCell ref="Q99:R99"/>
    <mergeCell ref="S99:T99"/>
    <mergeCell ref="E100:H100"/>
    <mergeCell ref="I100:L100"/>
    <mergeCell ref="Q100:T100"/>
    <mergeCell ref="E101:F101"/>
    <mergeCell ref="G101:H101"/>
    <mergeCell ref="I101:J101"/>
    <mergeCell ref="K101:L101"/>
    <mergeCell ref="Q101:R101"/>
    <mergeCell ref="S101:T101"/>
    <mergeCell ref="E102:H102"/>
    <mergeCell ref="I102:L102"/>
    <mergeCell ref="M102:P102"/>
    <mergeCell ref="E103:F103"/>
    <mergeCell ref="G103:H103"/>
    <mergeCell ref="I103:J103"/>
    <mergeCell ref="K103:L103"/>
    <mergeCell ref="M103:N103"/>
    <mergeCell ref="O103:P103"/>
    <mergeCell ref="B109:D109"/>
    <mergeCell ref="E109:G109"/>
    <mergeCell ref="H109:AE109"/>
    <mergeCell ref="B110:D110"/>
    <mergeCell ref="E110:G110"/>
    <mergeCell ref="H110:N110"/>
    <mergeCell ref="O110:S110"/>
    <mergeCell ref="T110:Z110"/>
    <mergeCell ref="AA110:AE110"/>
    <mergeCell ref="B111:D111"/>
    <mergeCell ref="E111:G111"/>
    <mergeCell ref="H111:J111"/>
    <mergeCell ref="L111:N111"/>
    <mergeCell ref="T111:V111"/>
    <mergeCell ref="B112:D112"/>
    <mergeCell ref="E112:G112"/>
    <mergeCell ref="H112:J112"/>
    <mergeCell ref="L112:N112"/>
    <mergeCell ref="T112:V112"/>
    <mergeCell ref="X112:Z112"/>
    <mergeCell ref="B113:D113"/>
    <mergeCell ref="E113:G113"/>
    <mergeCell ref="H113:J113"/>
    <mergeCell ref="L113:N113"/>
    <mergeCell ref="T113:V113"/>
    <mergeCell ref="B114:D114"/>
    <mergeCell ref="E114:G114"/>
    <mergeCell ref="H114:J114"/>
    <mergeCell ref="L114:N114"/>
    <mergeCell ref="T114:V114"/>
    <mergeCell ref="P118:Q118"/>
    <mergeCell ref="P119:Q119"/>
    <mergeCell ref="P121:Q121"/>
    <mergeCell ref="I123:J123"/>
    <mergeCell ref="W123:X123"/>
    <mergeCell ref="I124:J124"/>
    <mergeCell ref="W124:X124"/>
    <mergeCell ref="E126:F126"/>
    <mergeCell ref="M126:N126"/>
    <mergeCell ref="S126:T126"/>
    <mergeCell ref="AA126:AB126"/>
    <mergeCell ref="E127:F127"/>
    <mergeCell ref="M127:N127"/>
    <mergeCell ref="S127:T127"/>
    <mergeCell ref="AA127:AB127"/>
    <mergeCell ref="M128:N128"/>
    <mergeCell ref="AA128:AB128"/>
    <mergeCell ref="C129:D129"/>
    <mergeCell ref="G129:H129"/>
    <mergeCell ref="K129:L129"/>
    <mergeCell ref="O129:P129"/>
    <mergeCell ref="Q129:R129"/>
    <mergeCell ref="U129:V129"/>
    <mergeCell ref="Y129:Z129"/>
    <mergeCell ref="AC129:AD129"/>
    <mergeCell ref="I139:J139"/>
    <mergeCell ref="P139:Q139"/>
    <mergeCell ref="W139:X139"/>
    <mergeCell ref="B141:D141"/>
    <mergeCell ref="E141:G141"/>
    <mergeCell ref="H141:AE141"/>
    <mergeCell ref="B142:D142"/>
    <mergeCell ref="E142:G142"/>
    <mergeCell ref="H142:N142"/>
    <mergeCell ref="O142:S142"/>
    <mergeCell ref="T142:Z142"/>
    <mergeCell ref="AA142:AE142"/>
    <mergeCell ref="B143:D143"/>
    <mergeCell ref="E143:G143"/>
    <mergeCell ref="H143:J143"/>
    <mergeCell ref="L143:N143"/>
    <mergeCell ref="B144:D144"/>
    <mergeCell ref="E144:G144"/>
    <mergeCell ref="H144:J144"/>
    <mergeCell ref="L144:N144"/>
    <mergeCell ref="T144:V144"/>
    <mergeCell ref="X144:Z144"/>
    <mergeCell ref="B145:D145"/>
    <mergeCell ref="E145:G145"/>
    <mergeCell ref="H145:J145"/>
    <mergeCell ref="L145:N145"/>
    <mergeCell ref="T145:V145"/>
    <mergeCell ref="B146:D146"/>
    <mergeCell ref="E146:G146"/>
    <mergeCell ref="H146:J146"/>
    <mergeCell ref="L146:N146"/>
    <mergeCell ref="T146:V146"/>
    <mergeCell ref="AQ66:AQ67"/>
    <mergeCell ref="AQ68:AQ69"/>
    <mergeCell ref="AQ70:AQ71"/>
    <mergeCell ref="AQ72:AQ73"/>
    <mergeCell ref="AQ76:AQ77"/>
    <mergeCell ref="AQ78:AQ79"/>
    <mergeCell ref="AQ80:AQ81"/>
    <mergeCell ref="AQ82:AQ83"/>
    <mergeCell ref="AQ86:AQ87"/>
    <mergeCell ref="AQ88:AQ89"/>
    <mergeCell ref="AQ90:AQ91"/>
    <mergeCell ref="AQ92:AQ93"/>
    <mergeCell ref="AQ96:AQ97"/>
    <mergeCell ref="AQ98:AQ99"/>
    <mergeCell ref="AQ100:AQ101"/>
    <mergeCell ref="AQ102:AQ103"/>
    <mergeCell ref="A66:D67"/>
    <mergeCell ref="E66:H67"/>
    <mergeCell ref="U66:V67"/>
    <mergeCell ref="W66:X67"/>
    <mergeCell ref="Y66:Z67"/>
    <mergeCell ref="AA66:AB67"/>
    <mergeCell ref="AC66:AD67"/>
    <mergeCell ref="AE66:AF67"/>
    <mergeCell ref="AG66:AH67"/>
    <mergeCell ref="AI66:AJ67"/>
    <mergeCell ref="A68:D69"/>
    <mergeCell ref="I68:L69"/>
    <mergeCell ref="U68:V69"/>
    <mergeCell ref="W68:X69"/>
    <mergeCell ref="Y68:Z69"/>
    <mergeCell ref="AA68:AB69"/>
    <mergeCell ref="AC68:AD69"/>
    <mergeCell ref="AE68:AF69"/>
    <mergeCell ref="AG68:AH69"/>
    <mergeCell ref="AI68:AJ69"/>
    <mergeCell ref="A70:D71"/>
    <mergeCell ref="M70:P71"/>
    <mergeCell ref="U70:V71"/>
    <mergeCell ref="W70:X71"/>
    <mergeCell ref="Y70:Z71"/>
    <mergeCell ref="AA70:AB71"/>
    <mergeCell ref="AC70:AD71"/>
    <mergeCell ref="AE70:AF71"/>
    <mergeCell ref="AG70:AH71"/>
    <mergeCell ref="AI70:AJ71"/>
    <mergeCell ref="A72:D73"/>
    <mergeCell ref="Q72:T73"/>
    <mergeCell ref="U72:V73"/>
    <mergeCell ref="W72:X73"/>
    <mergeCell ref="Y72:Z73"/>
    <mergeCell ref="AA72:AB73"/>
    <mergeCell ref="AC72:AD73"/>
    <mergeCell ref="AE72:AF73"/>
    <mergeCell ref="AG72:AH73"/>
    <mergeCell ref="AI72:AJ73"/>
    <mergeCell ref="A76:D77"/>
    <mergeCell ref="E76:H77"/>
    <mergeCell ref="U76:V77"/>
    <mergeCell ref="W76:X77"/>
    <mergeCell ref="Y76:Z77"/>
    <mergeCell ref="AA76:AB77"/>
    <mergeCell ref="AC76:AD77"/>
    <mergeCell ref="AE76:AF77"/>
    <mergeCell ref="AG76:AH77"/>
    <mergeCell ref="AI76:AJ77"/>
    <mergeCell ref="A78:D79"/>
    <mergeCell ref="I78:L79"/>
    <mergeCell ref="U78:V79"/>
    <mergeCell ref="W78:X79"/>
    <mergeCell ref="Y78:Z79"/>
    <mergeCell ref="AA78:AB79"/>
    <mergeCell ref="AC78:AD79"/>
    <mergeCell ref="AE78:AF79"/>
    <mergeCell ref="AG78:AH79"/>
    <mergeCell ref="AI78:AJ79"/>
    <mergeCell ref="A80:D81"/>
    <mergeCell ref="M80:P81"/>
    <mergeCell ref="U80:V81"/>
    <mergeCell ref="W80:X81"/>
    <mergeCell ref="Y80:Z81"/>
    <mergeCell ref="AA80:AB81"/>
    <mergeCell ref="AC80:AD81"/>
    <mergeCell ref="AE80:AF81"/>
    <mergeCell ref="AG80:AH81"/>
    <mergeCell ref="AI80:AJ81"/>
    <mergeCell ref="A82:D83"/>
    <mergeCell ref="Q82:T83"/>
    <mergeCell ref="U82:V83"/>
    <mergeCell ref="W82:X83"/>
    <mergeCell ref="Y82:Z83"/>
    <mergeCell ref="AA82:AB83"/>
    <mergeCell ref="AC82:AD83"/>
    <mergeCell ref="AE82:AF83"/>
    <mergeCell ref="AG82:AH83"/>
    <mergeCell ref="AI82:AJ83"/>
    <mergeCell ref="A86:D87"/>
    <mergeCell ref="E86:H87"/>
    <mergeCell ref="U86:V87"/>
    <mergeCell ref="W86:X87"/>
    <mergeCell ref="Y86:Z87"/>
    <mergeCell ref="AA86:AB87"/>
    <mergeCell ref="AC86:AD87"/>
    <mergeCell ref="AE86:AF87"/>
    <mergeCell ref="AG86:AH87"/>
    <mergeCell ref="AI86:AJ87"/>
    <mergeCell ref="A88:D89"/>
    <mergeCell ref="I88:L89"/>
    <mergeCell ref="U88:V89"/>
    <mergeCell ref="W88:X89"/>
    <mergeCell ref="Y88:Z89"/>
    <mergeCell ref="AA88:AB89"/>
    <mergeCell ref="AC88:AD89"/>
    <mergeCell ref="AE88:AF89"/>
    <mergeCell ref="AG88:AH89"/>
    <mergeCell ref="AI88:AJ89"/>
    <mergeCell ref="A90:D91"/>
    <mergeCell ref="M90:P91"/>
    <mergeCell ref="U90:V91"/>
    <mergeCell ref="W90:X91"/>
    <mergeCell ref="Y90:Z91"/>
    <mergeCell ref="AA90:AB91"/>
    <mergeCell ref="AC90:AD91"/>
    <mergeCell ref="AE90:AF91"/>
    <mergeCell ref="AG90:AH91"/>
    <mergeCell ref="AI90:AJ91"/>
    <mergeCell ref="A92:D93"/>
    <mergeCell ref="Q92:T93"/>
    <mergeCell ref="U92:V93"/>
    <mergeCell ref="W92:X93"/>
    <mergeCell ref="Y92:Z93"/>
    <mergeCell ref="AA92:AB93"/>
    <mergeCell ref="AC92:AD93"/>
    <mergeCell ref="AE92:AF93"/>
    <mergeCell ref="AG92:AH93"/>
    <mergeCell ref="AI92:AJ93"/>
    <mergeCell ref="A96:D97"/>
    <mergeCell ref="E96:H97"/>
    <mergeCell ref="U96:V97"/>
    <mergeCell ref="W96:X97"/>
    <mergeCell ref="Y96:Z97"/>
    <mergeCell ref="AA96:AB97"/>
    <mergeCell ref="AC96:AD97"/>
    <mergeCell ref="AE96:AF97"/>
    <mergeCell ref="AG96:AH97"/>
    <mergeCell ref="AI96:AJ97"/>
    <mergeCell ref="A98:D99"/>
    <mergeCell ref="I98:L99"/>
    <mergeCell ref="U98:V99"/>
    <mergeCell ref="W98:X99"/>
    <mergeCell ref="Y98:Z99"/>
    <mergeCell ref="AA98:AB99"/>
    <mergeCell ref="AC98:AD99"/>
    <mergeCell ref="AE98:AF99"/>
    <mergeCell ref="AG98:AH99"/>
    <mergeCell ref="AI98:AJ99"/>
    <mergeCell ref="A100:D101"/>
    <mergeCell ref="M100:P101"/>
    <mergeCell ref="U100:V101"/>
    <mergeCell ref="W100:X101"/>
    <mergeCell ref="Y100:Z101"/>
    <mergeCell ref="AA100:AB101"/>
    <mergeCell ref="AC100:AD101"/>
    <mergeCell ref="AE100:AF101"/>
    <mergeCell ref="AG100:AH101"/>
    <mergeCell ref="AI100:AJ101"/>
    <mergeCell ref="A102:D103"/>
    <mergeCell ref="Q102:T103"/>
    <mergeCell ref="U102:V103"/>
    <mergeCell ref="W102:X103"/>
    <mergeCell ref="Y102:Z103"/>
    <mergeCell ref="AA102:AB103"/>
    <mergeCell ref="AC102:AD103"/>
    <mergeCell ref="AE102:AF103"/>
    <mergeCell ref="AG102:AH103"/>
    <mergeCell ref="AI102:AJ103"/>
    <mergeCell ref="P122:Q123"/>
    <mergeCell ref="C130:D138"/>
    <mergeCell ref="G130:H138"/>
    <mergeCell ref="K130:L138"/>
    <mergeCell ref="O130:P138"/>
    <mergeCell ref="Q130:R138"/>
    <mergeCell ref="U130:V138"/>
    <mergeCell ref="Y130:Z138"/>
    <mergeCell ref="AC130:AD138"/>
  </mergeCells>
  <printOptions horizontalCentered="1"/>
  <pageMargins left="0.39375" right="0.39375" top="0.590277777777778" bottom="0.39375" header="0.511811023622047" footer="0.511811023622047"/>
  <pageSetup paperSize="9" scale="86" fitToHeight="0" orientation="portrait" horizontalDpi="300" verticalDpi="300"/>
  <headerFooter/>
  <rowBreaks count="2" manualBreakCount="2">
    <brk id="62" max="16383" man="1"/>
    <brk id="105" max="1638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LibreOffice/7.6.6.3$Windows_X86_64 LibreOffice_project/d97b2716a9a4a2ce1391dee1765565ea469b0ae7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要綱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user</cp:lastModifiedBy>
  <cp:revision>0</cp:revision>
  <dcterms:created xsi:type="dcterms:W3CDTF">2004-05-13T04:54:00Z</dcterms:created>
  <cp:lastPrinted>2023-05-28T09:03:00Z</cp:lastPrinted>
  <dcterms:modified xsi:type="dcterms:W3CDTF">2024-05-08T06:05:56Z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1041-11.8.2.8500</vt:lpwstr>
  </property>
</Properties>
</file>