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takuya.kawakami\Desktop\"/>
    </mc:Choice>
  </mc:AlternateContent>
  <xr:revisionPtr revIDLastSave="0" documentId="13_ncr:1_{26EB3268-E740-44DF-B47C-DB4F8E3E1AB9}" xr6:coauthVersionLast="47" xr6:coauthVersionMax="47" xr10:uidLastSave="{00000000-0000-0000-0000-000000000000}"/>
  <bookViews>
    <workbookView xWindow="4680" yWindow="405" windowWidth="26595" windowHeight="18705" xr2:uid="{00000000-000D-0000-FFFF-FFFF00000000}"/>
  </bookViews>
  <sheets>
    <sheet name="新人戦" sheetId="1" r:id="rId1"/>
    <sheet name="Sheet1" sheetId="2" r:id="rId2"/>
  </sheets>
  <definedNames>
    <definedName name="_xlnm.Print_Area" localSheetId="1">Sheet1!$B$3:$J$16</definedName>
    <definedName name="_xlnm.Print_Area" localSheetId="0">新人戦!$A$1:$AJ$184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81" i="1" l="1"/>
  <c r="M93" i="1"/>
  <c r="Q83" i="1"/>
  <c r="M83" i="1"/>
  <c r="I83" i="1"/>
  <c r="E83" i="1"/>
  <c r="Q93" i="1"/>
  <c r="I93" i="1"/>
  <c r="E93" i="1"/>
  <c r="Q103" i="1"/>
  <c r="M103" i="1"/>
  <c r="I103" i="1"/>
  <c r="E103" i="1"/>
  <c r="Q113" i="1"/>
  <c r="M113" i="1"/>
  <c r="I113" i="1"/>
  <c r="E113" i="1"/>
  <c r="O121" i="1"/>
  <c r="M121" i="1"/>
  <c r="K121" i="1"/>
  <c r="I121" i="1"/>
  <c r="G121" i="1"/>
  <c r="E121" i="1"/>
  <c r="K119" i="1"/>
  <c r="I119" i="1"/>
  <c r="G119" i="1"/>
  <c r="E119" i="1"/>
  <c r="Q118" i="1"/>
  <c r="G117" i="1"/>
  <c r="E117" i="1"/>
  <c r="Q116" i="1"/>
  <c r="M116" i="1"/>
  <c r="AP114" i="1"/>
  <c r="Q114" i="1"/>
  <c r="M114" i="1"/>
  <c r="I114" i="1"/>
  <c r="O111" i="1"/>
  <c r="M111" i="1"/>
  <c r="K111" i="1"/>
  <c r="I111" i="1"/>
  <c r="G111" i="1"/>
  <c r="E111" i="1"/>
  <c r="K109" i="1"/>
  <c r="I109" i="1"/>
  <c r="G109" i="1"/>
  <c r="E109" i="1"/>
  <c r="Q108" i="1"/>
  <c r="G107" i="1"/>
  <c r="E107" i="1"/>
  <c r="Q106" i="1"/>
  <c r="M106" i="1"/>
  <c r="AP104" i="1"/>
  <c r="Q104" i="1"/>
  <c r="M104" i="1"/>
  <c r="I104" i="1"/>
  <c r="O101" i="1"/>
  <c r="M101" i="1"/>
  <c r="K101" i="1"/>
  <c r="I101" i="1"/>
  <c r="G101" i="1"/>
  <c r="E101" i="1"/>
  <c r="K99" i="1"/>
  <c r="I99" i="1"/>
  <c r="G99" i="1"/>
  <c r="E99" i="1"/>
  <c r="Q98" i="1"/>
  <c r="G97" i="1"/>
  <c r="E97" i="1"/>
  <c r="Q96" i="1"/>
  <c r="M96" i="1"/>
  <c r="AP94" i="1"/>
  <c r="Q94" i="1"/>
  <c r="M94" i="1"/>
  <c r="I94" i="1"/>
  <c r="O91" i="1"/>
  <c r="M91" i="1"/>
  <c r="K91" i="1"/>
  <c r="I91" i="1"/>
  <c r="G91" i="1"/>
  <c r="E91" i="1"/>
  <c r="K89" i="1"/>
  <c r="I89" i="1"/>
  <c r="G89" i="1"/>
  <c r="E89" i="1"/>
  <c r="E88" i="1" s="1"/>
  <c r="Q88" i="1"/>
  <c r="G87" i="1"/>
  <c r="E87" i="1"/>
  <c r="Q86" i="1"/>
  <c r="M86" i="1"/>
  <c r="AP84" i="1"/>
  <c r="Q84" i="1"/>
  <c r="M84" i="1"/>
  <c r="I84" i="1"/>
  <c r="I108" i="1"/>
  <c r="I100" i="1"/>
  <c r="E108" i="1"/>
  <c r="E86" i="1" l="1"/>
  <c r="I110" i="1"/>
  <c r="I98" i="1"/>
  <c r="I118" i="1"/>
  <c r="M120" i="1"/>
  <c r="E100" i="1"/>
  <c r="M110" i="1"/>
  <c r="M90" i="1"/>
  <c r="E118" i="1"/>
  <c r="AE120" i="1"/>
  <c r="E96" i="1"/>
  <c r="W96" i="1" s="1"/>
  <c r="E98" i="1"/>
  <c r="U98" i="1" s="1"/>
  <c r="E120" i="1"/>
  <c r="E110" i="1"/>
  <c r="AE110" i="1"/>
  <c r="AC110" i="1"/>
  <c r="I88" i="1"/>
  <c r="Y88" i="1" s="1"/>
  <c r="E90" i="1"/>
  <c r="I120" i="1"/>
  <c r="U108" i="1"/>
  <c r="I90" i="1"/>
  <c r="U86" i="1"/>
  <c r="AC120" i="1"/>
  <c r="M100" i="1"/>
  <c r="Y100" i="1" s="1"/>
  <c r="AC100" i="1"/>
  <c r="E116" i="1"/>
  <c r="U116" i="1" s="1"/>
  <c r="E106" i="1"/>
  <c r="Y106" i="1" s="1"/>
  <c r="AE100" i="1"/>
  <c r="AE94" i="1"/>
  <c r="Y114" i="1"/>
  <c r="U94" i="1"/>
  <c r="Y108" i="1"/>
  <c r="AC108" i="1"/>
  <c r="AE108" i="1"/>
  <c r="AE106" i="1"/>
  <c r="AE116" i="1"/>
  <c r="AC114" i="1"/>
  <c r="W108" i="1"/>
  <c r="AC90" i="1"/>
  <c r="AE90" i="1"/>
  <c r="AC98" i="1"/>
  <c r="U114" i="1"/>
  <c r="AC118" i="1"/>
  <c r="AE118" i="1"/>
  <c r="AC116" i="1"/>
  <c r="AE114" i="1"/>
  <c r="W114" i="1"/>
  <c r="AE104" i="1"/>
  <c r="Y104" i="1"/>
  <c r="AC106" i="1"/>
  <c r="W104" i="1"/>
  <c r="AC104" i="1"/>
  <c r="U104" i="1"/>
  <c r="AE96" i="1"/>
  <c r="AE98" i="1"/>
  <c r="AC94" i="1"/>
  <c r="Y94" i="1"/>
  <c r="W94" i="1"/>
  <c r="AC96" i="1"/>
  <c r="Y84" i="1"/>
  <c r="U84" i="1"/>
  <c r="AC86" i="1"/>
  <c r="W88" i="1"/>
  <c r="AC84" i="1"/>
  <c r="AE88" i="1"/>
  <c r="AC88" i="1"/>
  <c r="AE84" i="1"/>
  <c r="W86" i="1"/>
  <c r="AE86" i="1"/>
  <c r="W84" i="1"/>
  <c r="Y86" i="1"/>
  <c r="U110" i="1" l="1"/>
  <c r="U118" i="1"/>
  <c r="W118" i="1"/>
  <c r="Y118" i="1"/>
  <c r="AA118" i="1" s="1"/>
  <c r="W116" i="1"/>
  <c r="AG120" i="1"/>
  <c r="Y116" i="1"/>
  <c r="AA116" i="1" s="1"/>
  <c r="Y98" i="1"/>
  <c r="AA98" i="1" s="1"/>
  <c r="AG98" i="1"/>
  <c r="W106" i="1"/>
  <c r="W98" i="1"/>
  <c r="W110" i="1"/>
  <c r="U120" i="1"/>
  <c r="AG110" i="1"/>
  <c r="U106" i="1"/>
  <c r="AA106" i="1" s="1"/>
  <c r="AA108" i="1"/>
  <c r="Y96" i="1"/>
  <c r="U90" i="1"/>
  <c r="W120" i="1"/>
  <c r="U88" i="1"/>
  <c r="AA88" i="1" s="1"/>
  <c r="Y120" i="1"/>
  <c r="W100" i="1"/>
  <c r="U100" i="1"/>
  <c r="AA100" i="1" s="1"/>
  <c r="AA94" i="1"/>
  <c r="Y110" i="1"/>
  <c r="AA110" i="1" s="1"/>
  <c r="U96" i="1"/>
  <c r="AG114" i="1"/>
  <c r="AG106" i="1"/>
  <c r="AG108" i="1"/>
  <c r="AA86" i="1"/>
  <c r="Y90" i="1"/>
  <c r="W90" i="1"/>
  <c r="AG116" i="1"/>
  <c r="AG88" i="1"/>
  <c r="AG90" i="1"/>
  <c r="AA114" i="1"/>
  <c r="AG100" i="1"/>
  <c r="AG94" i="1"/>
  <c r="AG96" i="1"/>
  <c r="AG118" i="1"/>
  <c r="AA104" i="1"/>
  <c r="AG104" i="1"/>
  <c r="AA84" i="1"/>
  <c r="AG86" i="1"/>
  <c r="AG84" i="1"/>
  <c r="AQ98" i="1" l="1"/>
  <c r="AQ108" i="1"/>
  <c r="AA90" i="1"/>
  <c r="AQ106" i="1"/>
  <c r="AQ110" i="1"/>
  <c r="AQ114" i="1"/>
  <c r="AQ100" i="1"/>
  <c r="AA120" i="1"/>
  <c r="AQ120" i="1" s="1"/>
  <c r="AQ86" i="1"/>
  <c r="AA96" i="1"/>
  <c r="AQ96" i="1" s="1"/>
  <c r="AQ94" i="1"/>
  <c r="AI100" i="1" s="1"/>
  <c r="AQ88" i="1"/>
  <c r="AQ116" i="1"/>
  <c r="AQ118" i="1"/>
  <c r="AQ84" i="1"/>
  <c r="AQ90" i="1"/>
  <c r="AQ104" i="1"/>
  <c r="AI110" i="1" l="1"/>
  <c r="AI114" i="1"/>
  <c r="AI96" i="1"/>
  <c r="AI98" i="1"/>
  <c r="AI94" i="1"/>
  <c r="AI116" i="1"/>
  <c r="AI120" i="1"/>
  <c r="AI84" i="1"/>
  <c r="AI90" i="1"/>
  <c r="AI118" i="1"/>
  <c r="AI88" i="1"/>
  <c r="AI86" i="1"/>
  <c r="AI104" i="1"/>
  <c r="AI108" i="1"/>
  <c r="AI106" i="1"/>
</calcChain>
</file>

<file path=xl/sharedStrings.xml><?xml version="1.0" encoding="utf-8"?>
<sst xmlns="http://schemas.openxmlformats.org/spreadsheetml/2006/main" count="618" uniqueCount="296">
  <si>
    <t>４）予選リーグスケジュール</t>
    <rPh sb="2" eb="7">
      <t>ヨセ</t>
    </rPh>
    <phoneticPr fontId="1"/>
  </si>
  <si>
    <t>Ｄ１</t>
    <phoneticPr fontId="1"/>
  </si>
  <si>
    <t>Ａ２</t>
    <phoneticPr fontId="1"/>
  </si>
  <si>
    <r>
      <t>Ｄ</t>
    </r>
    <r>
      <rPr>
        <sz val="11"/>
        <rFont val="ＭＳ ゴシック"/>
        <family val="3"/>
        <charset val="128"/>
      </rPr>
      <t>ﾌﾞﾛｯｸ</t>
    </r>
    <phoneticPr fontId="1"/>
  </si>
  <si>
    <t>⑦</t>
    <phoneticPr fontId="1"/>
  </si>
  <si>
    <t>vs</t>
    <phoneticPr fontId="1"/>
  </si>
  <si>
    <t>・準　備</t>
    <rPh sb="1" eb="2">
      <t>ジュン</t>
    </rPh>
    <rPh sb="3" eb="4">
      <t>ビ</t>
    </rPh>
    <phoneticPr fontId="1"/>
  </si>
  <si>
    <t>２）</t>
    <phoneticPr fontId="1"/>
  </si>
  <si>
    <t>負</t>
    <rPh sb="0" eb="1">
      <t>マケ</t>
    </rPh>
    <phoneticPr fontId="1"/>
  </si>
  <si>
    <t>分</t>
    <rPh sb="0" eb="1">
      <t>ブン</t>
    </rPh>
    <phoneticPr fontId="1"/>
  </si>
  <si>
    <t>勝点</t>
    <rPh sb="0" eb="2">
      <t>カチテン</t>
    </rPh>
    <phoneticPr fontId="1"/>
  </si>
  <si>
    <t>Ａ１</t>
    <phoneticPr fontId="1"/>
  </si>
  <si>
    <t>Ｄ２</t>
    <phoneticPr fontId="1"/>
  </si>
  <si>
    <t>会場準備</t>
    <rPh sb="0" eb="4">
      <t>カイジョウジュンビ</t>
    </rPh>
    <phoneticPr fontId="1"/>
  </si>
  <si>
    <t>第２試合</t>
    <rPh sb="0" eb="1">
      <t>ダイ</t>
    </rPh>
    <rPh sb="2" eb="4">
      <t>シアイ</t>
    </rPh>
    <phoneticPr fontId="1"/>
  </si>
  <si>
    <t>第３試合</t>
    <rPh sb="0" eb="1">
      <t>ダイ</t>
    </rPh>
    <rPh sb="2" eb="4">
      <t>シアイ</t>
    </rPh>
    <phoneticPr fontId="1"/>
  </si>
  <si>
    <t>第４試合</t>
    <rPh sb="0" eb="1">
      <t>ダイ</t>
    </rPh>
    <rPh sb="2" eb="4">
      <t>シアイ</t>
    </rPh>
    <phoneticPr fontId="1"/>
  </si>
  <si>
    <t>第５試合</t>
    <rPh sb="0" eb="1">
      <t>ダイ</t>
    </rPh>
    <rPh sb="2" eb="4">
      <t>シアイ</t>
    </rPh>
    <phoneticPr fontId="1"/>
  </si>
  <si>
    <t>第６試合</t>
    <rPh sb="0" eb="1">
      <t>ダイ</t>
    </rPh>
    <rPh sb="2" eb="4">
      <t>シアイ</t>
    </rPh>
    <phoneticPr fontId="1"/>
  </si>
  <si>
    <t>勝</t>
    <rPh sb="0" eb="1">
      <t>カチ</t>
    </rPh>
    <phoneticPr fontId="1"/>
  </si>
  <si>
    <t>競技方法</t>
    <rPh sb="0" eb="2">
      <t>キョウギ</t>
    </rPh>
    <rPh sb="2" eb="4">
      <t>ホウホウ</t>
    </rPh>
    <phoneticPr fontId="1"/>
  </si>
  <si>
    <t>・日本サッカー協会８人制規則による。</t>
    <rPh sb="1" eb="3">
      <t>ニホン</t>
    </rPh>
    <rPh sb="7" eb="9">
      <t>キョウカイ</t>
    </rPh>
    <rPh sb="10" eb="12">
      <t>ニンセイ</t>
    </rPh>
    <rPh sb="12" eb="14">
      <t>キソク</t>
    </rPh>
    <phoneticPr fontId="1"/>
  </si>
  <si>
    <t>・予選リーグの順位決定は勝点制とする。勝ち＝３点、引き分け＝１点、負け＝０点、次に得失点差、得点上</t>
    <rPh sb="1" eb="3">
      <t>ヨセン</t>
    </rPh>
    <rPh sb="7" eb="9">
      <t>ジュンイ</t>
    </rPh>
    <rPh sb="9" eb="11">
      <t>ケッテイ</t>
    </rPh>
    <rPh sb="12" eb="13">
      <t>カ</t>
    </rPh>
    <rPh sb="13" eb="14">
      <t>テン</t>
    </rPh>
    <rPh sb="14" eb="15">
      <t>セイ</t>
    </rPh>
    <rPh sb="19" eb="20">
      <t>カ</t>
    </rPh>
    <rPh sb="23" eb="24">
      <t>テン</t>
    </rPh>
    <rPh sb="25" eb="26">
      <t>ヒ</t>
    </rPh>
    <rPh sb="27" eb="28">
      <t>ワ</t>
    </rPh>
    <rPh sb="31" eb="32">
      <t>テン</t>
    </rPh>
    <rPh sb="33" eb="34">
      <t>マ</t>
    </rPh>
    <rPh sb="37" eb="38">
      <t>テン</t>
    </rPh>
    <rPh sb="39" eb="40">
      <t>ツギ</t>
    </rPh>
    <rPh sb="41" eb="42">
      <t>トク</t>
    </rPh>
    <rPh sb="42" eb="44">
      <t>シッテン</t>
    </rPh>
    <rPh sb="44" eb="45">
      <t>サ</t>
    </rPh>
    <rPh sb="46" eb="48">
      <t>トクテン</t>
    </rPh>
    <rPh sb="48" eb="49">
      <t>ジョウ</t>
    </rPh>
    <phoneticPr fontId="1"/>
  </si>
  <si>
    <t>第１試合</t>
    <rPh sb="0" eb="1">
      <t>ダイ</t>
    </rPh>
    <rPh sb="2" eb="4">
      <t>シアイ</t>
    </rPh>
    <phoneticPr fontId="1"/>
  </si>
  <si>
    <t>　（ＰＫ戦は３名で行い、同点の場合は４人目からサドンデスとする）</t>
    <phoneticPr fontId="1"/>
  </si>
  <si>
    <t>順位</t>
    <rPh sb="0" eb="2">
      <t>ジュンイ</t>
    </rPh>
    <phoneticPr fontId="1"/>
  </si>
  <si>
    <t>①</t>
    <phoneticPr fontId="1"/>
  </si>
  <si>
    <t>②</t>
    <phoneticPr fontId="1"/>
  </si>
  <si>
    <t>③</t>
    <phoneticPr fontId="1"/>
  </si>
  <si>
    <t>⑤</t>
    <phoneticPr fontId="1"/>
  </si>
  <si>
    <t>⑥</t>
    <phoneticPr fontId="1"/>
  </si>
  <si>
    <t>３）予選リーグの組合せ</t>
    <phoneticPr fontId="1"/>
  </si>
  <si>
    <r>
      <t>Ａ</t>
    </r>
    <r>
      <rPr>
        <sz val="11"/>
        <rFont val="ＭＳ ゴシック"/>
        <family val="3"/>
        <charset val="128"/>
      </rPr>
      <t>ﾌﾞﾛｯｸ</t>
    </r>
    <phoneticPr fontId="1"/>
  </si>
  <si>
    <r>
      <t>Ｂ</t>
    </r>
    <r>
      <rPr>
        <sz val="11"/>
        <rFont val="ＭＳ ゴシック"/>
        <family val="3"/>
        <charset val="128"/>
      </rPr>
      <t>ﾌﾞﾛｯｸ</t>
    </r>
    <phoneticPr fontId="1"/>
  </si>
  <si>
    <r>
      <t>Ｃ</t>
    </r>
    <r>
      <rPr>
        <sz val="11"/>
        <rFont val="ＭＳ ゴシック"/>
        <family val="3"/>
        <charset val="128"/>
      </rPr>
      <t>ﾌﾞﾛｯｸ</t>
    </r>
    <phoneticPr fontId="1"/>
  </si>
  <si>
    <t>・予選リーグの警告は決勝トーナメントに持ち越さない</t>
    <phoneticPr fontId="1"/>
  </si>
  <si>
    <t>　予選リーグでの退場に関しては決勝トーナメントに持ち越される。</t>
    <phoneticPr fontId="1"/>
  </si>
  <si>
    <t>　悪質なプレーによる退場の場合は、規律委員会により協議される。</t>
    <phoneticPr fontId="1"/>
  </si>
  <si>
    <t>予定時間</t>
    <rPh sb="0" eb="4">
      <t>ヨテイジカン</t>
    </rPh>
    <phoneticPr fontId="1"/>
  </si>
  <si>
    <t>Ｂ１</t>
    <phoneticPr fontId="1"/>
  </si>
  <si>
    <t>Ｃ２</t>
    <phoneticPr fontId="1"/>
  </si>
  <si>
    <t>Ｃ１</t>
    <phoneticPr fontId="1"/>
  </si>
  <si>
    <t>Ｂ２</t>
    <phoneticPr fontId="1"/>
  </si>
  <si>
    <t>１）</t>
    <phoneticPr fontId="1"/>
  </si>
  <si>
    <t>大会要項</t>
    <rPh sb="0" eb="2">
      <t>タイカイ</t>
    </rPh>
    <rPh sb="2" eb="4">
      <t>ヨウコウ</t>
    </rPh>
    <phoneticPr fontId="1"/>
  </si>
  <si>
    <t>・主　催</t>
    <rPh sb="1" eb="2">
      <t>シュ</t>
    </rPh>
    <rPh sb="3" eb="4">
      <t>モヨオ</t>
    </rPh>
    <phoneticPr fontId="1"/>
  </si>
  <si>
    <t>・後　援</t>
    <rPh sb="1" eb="2">
      <t>アト</t>
    </rPh>
    <rPh sb="3" eb="4">
      <t>オン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</si>
  <si>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</si>
  <si>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</si>
  <si>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</si>
  <si>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⑨</t>
    <phoneticPr fontId="1"/>
  </si>
  <si>
    <t>⑪</t>
    <phoneticPr fontId="1"/>
  </si>
  <si>
    <t>⑧</t>
    <phoneticPr fontId="1"/>
  </si>
  <si>
    <t>⑩</t>
    <phoneticPr fontId="1"/>
  </si>
  <si>
    <t>・予選は各ブロックリーグ戦、決勝は各ブロック１位２位でのトーナメント戦にて実施する。</t>
    <rPh sb="1" eb="3">
      <t>ヨセン</t>
    </rPh>
    <rPh sb="4" eb="5">
      <t>カク</t>
    </rPh>
    <rPh sb="12" eb="13">
      <t>セン</t>
    </rPh>
    <rPh sb="14" eb="16">
      <t>ケッショウ</t>
    </rPh>
    <rPh sb="17" eb="18">
      <t>カク</t>
    </rPh>
    <rPh sb="23" eb="24">
      <t>イ</t>
    </rPh>
    <rPh sb="25" eb="26">
      <t>イ</t>
    </rPh>
    <rPh sb="34" eb="35">
      <t>セン</t>
    </rPh>
    <rPh sb="37" eb="39">
      <t>ジッシ</t>
    </rPh>
    <phoneticPr fontId="1"/>
  </si>
  <si>
    <t>・選手は小学５年生以下の児童で構成し、ｽﾀｰﾃｨﾝｸﾞ８名ｻﾌﾞ８名、合計１６名とし自由な交代とする。</t>
    <rPh sb="1" eb="3">
      <t>センシュ</t>
    </rPh>
    <rPh sb="4" eb="6">
      <t>ショウガク</t>
    </rPh>
    <rPh sb="7" eb="9">
      <t>ネンセイ</t>
    </rPh>
    <rPh sb="9" eb="11">
      <t>イカ</t>
    </rPh>
    <rPh sb="12" eb="14">
      <t>ジドウ</t>
    </rPh>
    <rPh sb="15" eb="17">
      <t>コウセイ</t>
    </rPh>
    <rPh sb="28" eb="29">
      <t>メイ</t>
    </rPh>
    <rPh sb="33" eb="34">
      <t>メイ</t>
    </rPh>
    <rPh sb="35" eb="37">
      <t>ゴウケイ</t>
    </rPh>
    <rPh sb="39" eb="40">
      <t>メイ</t>
    </rPh>
    <rPh sb="42" eb="44">
      <t>ジユウ</t>
    </rPh>
    <rPh sb="45" eb="47">
      <t>コウタイ</t>
    </rPh>
    <phoneticPr fontId="1"/>
  </si>
  <si>
    <t>・期　日</t>
    <rPh sb="1" eb="2">
      <t>キ</t>
    </rPh>
    <rPh sb="3" eb="4">
      <t>ヒ</t>
    </rPh>
    <phoneticPr fontId="1"/>
  </si>
  <si>
    <t>・会　場</t>
    <rPh sb="1" eb="2">
      <t>カイ</t>
    </rPh>
    <rPh sb="3" eb="4">
      <t>バ</t>
    </rPh>
    <phoneticPr fontId="1"/>
  </si>
  <si>
    <t>⑫</t>
    <phoneticPr fontId="1"/>
  </si>
  <si>
    <t>8:00</t>
    <phoneticPr fontId="1"/>
  </si>
  <si>
    <t>9:00</t>
    <phoneticPr fontId="1"/>
  </si>
  <si>
    <t>9:40</t>
    <phoneticPr fontId="1"/>
  </si>
  <si>
    <t>10:20</t>
    <phoneticPr fontId="1"/>
  </si>
  <si>
    <t>11:00</t>
    <phoneticPr fontId="1"/>
  </si>
  <si>
    <t>11:40</t>
    <phoneticPr fontId="1"/>
  </si>
  <si>
    <t>12:20</t>
    <phoneticPr fontId="1"/>
  </si>
  <si>
    <t>審判</t>
    <rPh sb="0" eb="2">
      <t>シンパン</t>
    </rPh>
    <phoneticPr fontId="1"/>
  </si>
  <si>
    <t>対戦</t>
    <rPh sb="0" eb="2">
      <t>タイセン</t>
    </rPh>
    <phoneticPr fontId="1"/>
  </si>
  <si>
    <t>５)予選リーグ対戦成績表</t>
    <rPh sb="2" eb="7">
      <t>ヨセン</t>
    </rPh>
    <rPh sb="7" eb="9">
      <t>タイセン</t>
    </rPh>
    <rPh sb="9" eb="12">
      <t>セイセキヒョウ</t>
    </rPh>
    <phoneticPr fontId="1"/>
  </si>
  <si>
    <t>Ａブロック</t>
    <phoneticPr fontId="1"/>
  </si>
  <si>
    <t>Ｂブロック</t>
    <phoneticPr fontId="1"/>
  </si>
  <si>
    <t>Ｃブロック</t>
  </si>
  <si>
    <t>Ｄブロック</t>
  </si>
  <si>
    <t>6）決勝トーナメントスケジュール</t>
    <rPh sb="2" eb="4">
      <t>ケッショウ</t>
    </rPh>
    <phoneticPr fontId="1"/>
  </si>
  <si>
    <t>C1B2</t>
    <phoneticPr fontId="1"/>
  </si>
  <si>
    <t>A1D2</t>
    <phoneticPr fontId="1"/>
  </si>
  <si>
    <t>D1A2</t>
    <phoneticPr fontId="1"/>
  </si>
  <si>
    <t>B1C2</t>
    <phoneticPr fontId="1"/>
  </si>
  <si>
    <t>4種</t>
    <rPh sb="1" eb="2">
      <t>シュ</t>
    </rPh>
    <phoneticPr fontId="1"/>
  </si>
  <si>
    <t>vs</t>
  </si>
  <si>
    <t>13:00</t>
    <phoneticPr fontId="1"/>
  </si>
  <si>
    <t>撤去</t>
    <rPh sb="0" eb="2">
      <t>テッキョ</t>
    </rPh>
    <phoneticPr fontId="1"/>
  </si>
  <si>
    <t>第1位：</t>
    <phoneticPr fontId="1"/>
  </si>
  <si>
    <t>第2位：</t>
  </si>
  <si>
    <t>第3位：</t>
  </si>
  <si>
    <t>第4位：</t>
  </si>
  <si>
    <t>第5位：</t>
  </si>
  <si>
    <t>第6位：</t>
  </si>
  <si>
    <t>第7位：</t>
  </si>
  <si>
    <t>第8位：</t>
  </si>
  <si>
    <t>⑨⑩</t>
    <phoneticPr fontId="1"/>
  </si>
  <si>
    <t>⑬⑭</t>
    <phoneticPr fontId="1"/>
  </si>
  <si>
    <t>⑫⑬</t>
    <phoneticPr fontId="1"/>
  </si>
  <si>
    <t>⑫⑭</t>
    <phoneticPr fontId="1"/>
  </si>
  <si>
    <t>⑨⑪</t>
    <phoneticPr fontId="1"/>
  </si>
  <si>
    <t>⑩⑪</t>
    <phoneticPr fontId="1"/>
  </si>
  <si>
    <t>南陽GP公園側</t>
    <rPh sb="0" eb="2">
      <t>ナンヨウ</t>
    </rPh>
    <rPh sb="4" eb="6">
      <t>コウエン</t>
    </rPh>
    <rPh sb="6" eb="7">
      <t>ガワ</t>
    </rPh>
    <phoneticPr fontId="1"/>
  </si>
  <si>
    <t>南陽GP通路側</t>
    <rPh sb="0" eb="2">
      <t>ナンヨウ</t>
    </rPh>
    <rPh sb="4" eb="7">
      <t>ツウロガワ</t>
    </rPh>
    <phoneticPr fontId="1"/>
  </si>
  <si>
    <t>⑨REDLIONS</t>
    <phoneticPr fontId="1"/>
  </si>
  <si>
    <t>⑩ｱﾋﾞｰｶ米沢</t>
    <phoneticPr fontId="1"/>
  </si>
  <si>
    <t>⑪窪田SC</t>
    <phoneticPr fontId="1"/>
  </si>
  <si>
    <t>⑫北部FC</t>
    <phoneticPr fontId="1"/>
  </si>
  <si>
    <t>⑬HIRO'S</t>
    <phoneticPr fontId="1"/>
  </si>
  <si>
    <t>⑭南陽WEST</t>
    <phoneticPr fontId="1"/>
  </si>
  <si>
    <t>決しない場合はＰＫ戦で決する。</t>
    <rPh sb="0" eb="1">
      <t>ケッ</t>
    </rPh>
    <rPh sb="4" eb="6">
      <t>バアイ</t>
    </rPh>
    <rPh sb="9" eb="10">
      <t>セン</t>
    </rPh>
    <rPh sb="11" eb="12">
      <t>ケッ</t>
    </rPh>
    <phoneticPr fontId="1"/>
  </si>
  <si>
    <t>16:00</t>
    <phoneticPr fontId="1"/>
  </si>
  <si>
    <t>14:30</t>
    <phoneticPr fontId="1"/>
  </si>
  <si>
    <t>①負</t>
    <rPh sb="1" eb="2">
      <t>マ</t>
    </rPh>
    <phoneticPr fontId="1"/>
  </si>
  <si>
    <t>①勝</t>
    <rPh sb="1" eb="2">
      <t>カチ</t>
    </rPh>
    <phoneticPr fontId="1"/>
  </si>
  <si>
    <t>③負</t>
    <rPh sb="1" eb="2">
      <t>マ</t>
    </rPh>
    <phoneticPr fontId="1"/>
  </si>
  <si>
    <t>④負</t>
    <phoneticPr fontId="1"/>
  </si>
  <si>
    <t>②負</t>
    <rPh sb="1" eb="2">
      <t>マ</t>
    </rPh>
    <phoneticPr fontId="1"/>
  </si>
  <si>
    <t>②勝</t>
    <rPh sb="1" eb="2">
      <t>カチ</t>
    </rPh>
    <phoneticPr fontId="1"/>
  </si>
  <si>
    <t>③勝</t>
    <rPh sb="1" eb="2">
      <t>カチ</t>
    </rPh>
    <phoneticPr fontId="1"/>
  </si>
  <si>
    <t>④勝</t>
    <phoneticPr fontId="1"/>
  </si>
  <si>
    <t xml:space="preserve"> 8:00〜</t>
    <phoneticPr fontId="1"/>
  </si>
  <si>
    <t>11:20〜</t>
    <phoneticPr fontId="1"/>
  </si>
  <si>
    <t>12:10〜</t>
    <phoneticPr fontId="1"/>
  </si>
  <si>
    <t>13:00〜</t>
    <phoneticPr fontId="1"/>
  </si>
  <si>
    <t>13:50〜</t>
    <phoneticPr fontId="1"/>
  </si>
  <si>
    <t>9:50〜</t>
    <phoneticPr fontId="1"/>
  </si>
  <si>
    <t>9:00〜</t>
    <phoneticPr fontId="1"/>
  </si>
  <si>
    <t>8:00〜 準備終了後監督会議を行います。</t>
    <rPh sb="6" eb="8">
      <t>ジュンビ</t>
    </rPh>
    <rPh sb="8" eb="11">
      <t>シュウリョウゴ</t>
    </rPh>
    <rPh sb="11" eb="13">
      <t>カントク</t>
    </rPh>
    <rPh sb="13" eb="15">
      <t>カイギ</t>
    </rPh>
    <rPh sb="16" eb="17">
      <t>オコナ</t>
    </rPh>
    <phoneticPr fontId="1"/>
  </si>
  <si>
    <t>ＮＥＣパーソナルコンピュータ株式会社</t>
    <phoneticPr fontId="1"/>
  </si>
  <si>
    <t>南コート</t>
    <rPh sb="0" eb="1">
      <t>ミナミ</t>
    </rPh>
    <phoneticPr fontId="1"/>
  </si>
  <si>
    <t>北コート</t>
    <rPh sb="0" eb="1">
      <t>キタ</t>
    </rPh>
    <phoneticPr fontId="1"/>
  </si>
  <si>
    <t>北⑥</t>
    <rPh sb="0" eb="1">
      <t>キタ</t>
    </rPh>
    <phoneticPr fontId="1"/>
  </si>
  <si>
    <t>北⑤</t>
    <rPh sb="0" eb="1">
      <t>キタ</t>
    </rPh>
    <phoneticPr fontId="1"/>
  </si>
  <si>
    <t>当該</t>
    <rPh sb="0" eb="2">
      <t>トウガイ</t>
    </rPh>
    <phoneticPr fontId="1"/>
  </si>
  <si>
    <t>第７試合</t>
    <rPh sb="0" eb="1">
      <t>ダイ</t>
    </rPh>
    <rPh sb="2" eb="4">
      <t>シアイ</t>
    </rPh>
    <phoneticPr fontId="1"/>
  </si>
  <si>
    <t>第８試合</t>
    <rPh sb="0" eb="1">
      <t>ダイ</t>
    </rPh>
    <rPh sb="2" eb="4">
      <t>シアイ</t>
    </rPh>
    <phoneticPr fontId="1"/>
  </si>
  <si>
    <t>15:40</t>
    <phoneticPr fontId="1"/>
  </si>
  <si>
    <t>15:00</t>
    <phoneticPr fontId="1"/>
  </si>
  <si>
    <t>第９試合</t>
    <rPh sb="0" eb="1">
      <t>ダイ</t>
    </rPh>
    <rPh sb="2" eb="4">
      <t>シアイ</t>
    </rPh>
    <phoneticPr fontId="1"/>
  </si>
  <si>
    <t>南Ⅵ</t>
    <rPh sb="0" eb="1">
      <t>ミナミ</t>
    </rPh>
    <phoneticPr fontId="1"/>
  </si>
  <si>
    <t>Ⅰ負</t>
    <rPh sb="1" eb="2">
      <t>マ</t>
    </rPh>
    <phoneticPr fontId="1"/>
  </si>
  <si>
    <t>Ⅰ勝</t>
    <rPh sb="1" eb="2">
      <t>カチ</t>
    </rPh>
    <phoneticPr fontId="1"/>
  </si>
  <si>
    <t>Ⅲ負</t>
    <rPh sb="1" eb="2">
      <t>マ</t>
    </rPh>
    <phoneticPr fontId="1"/>
  </si>
  <si>
    <t>Ⅳ負</t>
    <phoneticPr fontId="1"/>
  </si>
  <si>
    <t>Ⅱ負</t>
    <rPh sb="1" eb="2">
      <t>マ</t>
    </rPh>
    <phoneticPr fontId="1"/>
  </si>
  <si>
    <t>Ⅱ勝</t>
    <rPh sb="1" eb="2">
      <t>カチ</t>
    </rPh>
    <phoneticPr fontId="1"/>
  </si>
  <si>
    <t>Ⅲ勝</t>
    <rPh sb="1" eb="2">
      <t>カチ</t>
    </rPh>
    <phoneticPr fontId="1"/>
  </si>
  <si>
    <t>Ⅳ勝</t>
    <phoneticPr fontId="1"/>
  </si>
  <si>
    <t>南Ⅴ</t>
    <rPh sb="0" eb="1">
      <t>ミナミ</t>
    </rPh>
    <phoneticPr fontId="1"/>
  </si>
  <si>
    <t>-</t>
    <phoneticPr fontId="1"/>
  </si>
  <si>
    <t>④</t>
    <phoneticPr fontId="1"/>
  </si>
  <si>
    <t>⑬</t>
    <phoneticPr fontId="1"/>
  </si>
  <si>
    <t>9:50</t>
    <phoneticPr fontId="1"/>
  </si>
  <si>
    <t>10:40</t>
    <phoneticPr fontId="1"/>
  </si>
  <si>
    <t>11:30</t>
    <phoneticPr fontId="1"/>
  </si>
  <si>
    <t>13:10</t>
    <phoneticPr fontId="1"/>
  </si>
  <si>
    <t>14:00</t>
    <phoneticPr fontId="1"/>
  </si>
  <si>
    <t>当該</t>
    <rPh sb="0" eb="2">
      <t>トウガイ</t>
    </rPh>
    <phoneticPr fontId="1"/>
  </si>
  <si>
    <t>南①</t>
    <rPh sb="0" eb="1">
      <t>ミナミ</t>
    </rPh>
    <phoneticPr fontId="1"/>
  </si>
  <si>
    <t>北Ⅰ</t>
    <rPh sb="0" eb="1">
      <t>キタ</t>
    </rPh>
    <phoneticPr fontId="1"/>
  </si>
  <si>
    <t>南②</t>
    <rPh sb="0" eb="1">
      <t>ミナミ</t>
    </rPh>
    <phoneticPr fontId="1"/>
  </si>
  <si>
    <t>北Ⅱ</t>
    <rPh sb="0" eb="1">
      <t>キタ</t>
    </rPh>
    <phoneticPr fontId="1"/>
  </si>
  <si>
    <t>北Ⅳ</t>
    <rPh sb="0" eb="1">
      <t>キタ</t>
    </rPh>
    <phoneticPr fontId="1"/>
  </si>
  <si>
    <t>南④</t>
    <rPh sb="0" eb="1">
      <t>ミナミ</t>
    </rPh>
    <phoneticPr fontId="1"/>
  </si>
  <si>
    <t>南③</t>
    <rPh sb="0" eb="1">
      <t>ミナミ</t>
    </rPh>
    <phoneticPr fontId="1"/>
  </si>
  <si>
    <t>北Ⅲ</t>
    <rPh sb="0" eb="1">
      <t>キタ</t>
    </rPh>
    <phoneticPr fontId="1"/>
  </si>
  <si>
    <t>米沢地区サッカー協会　四種委員会　長井地区サッカー協会　四種委員会</t>
    <rPh sb="17" eb="21">
      <t>ナガイチク</t>
    </rPh>
    <rPh sb="25" eb="27">
      <t>キョウカイ</t>
    </rPh>
    <rPh sb="28" eb="30">
      <t>ヨンシュ</t>
    </rPh>
    <rPh sb="30" eb="33">
      <t>イインカイ</t>
    </rPh>
    <phoneticPr fontId="1"/>
  </si>
  <si>
    <t>予備</t>
    <rPh sb="0" eb="2">
      <t>ヨビ</t>
    </rPh>
    <phoneticPr fontId="1"/>
  </si>
  <si>
    <t>米沢SF西北 9/16</t>
    <rPh sb="0" eb="2">
      <t>ヨネザワ</t>
    </rPh>
    <rPh sb="4" eb="5">
      <t>ニシ</t>
    </rPh>
    <rPh sb="5" eb="6">
      <t>キタ</t>
    </rPh>
    <phoneticPr fontId="1"/>
  </si>
  <si>
    <t>2024　ＮＥＣパーソナルコンピューター杯　少年サッカー大会（U-11）</t>
    <phoneticPr fontId="1"/>
  </si>
  <si>
    <t xml:space="preserve">2024　米沢地区/長井地区新人少年サッカー大会  </t>
    <rPh sb="10" eb="14">
      <t>ナガイチク</t>
    </rPh>
    <phoneticPr fontId="1"/>
  </si>
  <si>
    <t>15:20</t>
    <phoneticPr fontId="1"/>
  </si>
  <si>
    <t>16:20</t>
    <phoneticPr fontId="1"/>
  </si>
  <si>
    <t>16:40</t>
    <phoneticPr fontId="1"/>
  </si>
  <si>
    <t>撤去</t>
    <rPh sb="0" eb="2">
      <t>テッキョ</t>
    </rPh>
    <phoneticPr fontId="1"/>
  </si>
  <si>
    <t>１５分ｘ１本</t>
    <rPh sb="2" eb="3">
      <t>フン</t>
    </rPh>
    <rPh sb="5" eb="6">
      <t>ポン</t>
    </rPh>
    <phoneticPr fontId="1"/>
  </si>
  <si>
    <t>2024年予選9月16日　　決勝T9月29日</t>
    <rPh sb="5" eb="7">
      <t>ヨセン</t>
    </rPh>
    <rPh sb="8" eb="9">
      <t>ガツ</t>
    </rPh>
    <rPh sb="11" eb="12">
      <t>ヒ</t>
    </rPh>
    <rPh sb="14" eb="16">
      <t>ケッショウ</t>
    </rPh>
    <rPh sb="18" eb="19">
      <t>ガツ</t>
    </rPh>
    <rPh sb="21" eb="22">
      <t>ヒ</t>
    </rPh>
    <phoneticPr fontId="1"/>
  </si>
  <si>
    <t>予選リーグ：米沢SF 　決勝Ｔ：米沢SF</t>
    <rPh sb="0" eb="2">
      <t>ヨセン</t>
    </rPh>
    <rPh sb="6" eb="8">
      <t>ヨネザワ</t>
    </rPh>
    <rPh sb="10" eb="11">
      <t>トウザイ</t>
    </rPh>
    <rPh sb="12" eb="14">
      <t>ケッショウ</t>
    </rPh>
    <rPh sb="16" eb="18">
      <t>ヨネザワ</t>
    </rPh>
    <phoneticPr fontId="1"/>
  </si>
  <si>
    <t>・１位から3位まで県大会への出場権を与える。</t>
    <phoneticPr fontId="1"/>
  </si>
  <si>
    <t>・参加費</t>
    <rPh sb="1" eb="4">
      <t>サンカヒ</t>
    </rPh>
    <phoneticPr fontId="1"/>
  </si>
  <si>
    <t>⑭</t>
    <phoneticPr fontId="1"/>
  </si>
  <si>
    <t>米沢SF西南 　9/16</t>
    <rPh sb="0" eb="2">
      <t>ヨネザワ</t>
    </rPh>
    <rPh sb="4" eb="5">
      <t>ニシ</t>
    </rPh>
    <rPh sb="5" eb="6">
      <t>ミナミ</t>
    </rPh>
    <phoneticPr fontId="1"/>
  </si>
  <si>
    <t>米沢SF東南 9/16</t>
    <rPh sb="0" eb="2">
      <t>ヨネザワ</t>
    </rPh>
    <rPh sb="4" eb="5">
      <t>ヒガシ</t>
    </rPh>
    <rPh sb="5" eb="6">
      <t>ミナミ</t>
    </rPh>
    <phoneticPr fontId="1"/>
  </si>
  <si>
    <t>米沢SF東北  9/16</t>
    <rPh sb="0" eb="2">
      <t>ヨネザワ</t>
    </rPh>
    <rPh sb="4" eb="5">
      <t>ヒガシ</t>
    </rPh>
    <rPh sb="5" eb="6">
      <t>キタ</t>
    </rPh>
    <phoneticPr fontId="1"/>
  </si>
  <si>
    <t>・予選時に選手証の確認をする</t>
    <rPh sb="1" eb="4">
      <t>ヨセンジ</t>
    </rPh>
    <rPh sb="5" eb="8">
      <t>センシュショウ</t>
    </rPh>
    <rPh sb="9" eb="11">
      <t>カクニン</t>
    </rPh>
    <phoneticPr fontId="1"/>
  </si>
  <si>
    <t>・審判は１人制の帯同審判とする。（対戦時１名以上の三級以上を準備する、不測の事態は本部調整とする）</t>
    <rPh sb="1" eb="3">
      <t>シンパン</t>
    </rPh>
    <rPh sb="5" eb="6">
      <t>ニン</t>
    </rPh>
    <rPh sb="6" eb="7">
      <t>セイ</t>
    </rPh>
    <rPh sb="8" eb="10">
      <t>タイドウ</t>
    </rPh>
    <rPh sb="10" eb="12">
      <t>シンパン</t>
    </rPh>
    <rPh sb="17" eb="20">
      <t>タイセンジ</t>
    </rPh>
    <rPh sb="21" eb="22">
      <t>メイ</t>
    </rPh>
    <rPh sb="22" eb="24">
      <t>イジョウ</t>
    </rPh>
    <rPh sb="25" eb="27">
      <t>サンキュウ</t>
    </rPh>
    <rPh sb="27" eb="29">
      <t>イジョウ</t>
    </rPh>
    <rPh sb="30" eb="32">
      <t>ジュンビ</t>
    </rPh>
    <rPh sb="35" eb="37">
      <t>フソク</t>
    </rPh>
    <rPh sb="38" eb="40">
      <t>ジタイ</t>
    </rPh>
    <rPh sb="41" eb="45">
      <t>ホンブチョウセイ</t>
    </rPh>
    <phoneticPr fontId="1"/>
  </si>
  <si>
    <t>米沢SF 決勝トーナメント（予選１・２位）</t>
    <rPh sb="0" eb="2">
      <t>ヨネザワ</t>
    </rPh>
    <rPh sb="5" eb="7">
      <t>ケッショウ</t>
    </rPh>
    <rPh sb="14" eb="16">
      <t>ヨセン</t>
    </rPh>
    <rPh sb="19" eb="20">
      <t>イ</t>
    </rPh>
    <phoneticPr fontId="1"/>
  </si>
  <si>
    <t>米沢SF 決勝リーグ（予選3,4位）</t>
    <rPh sb="0" eb="2">
      <t>ヨネザワ</t>
    </rPh>
    <rPh sb="5" eb="7">
      <t>ケッショウ</t>
    </rPh>
    <rPh sb="11" eb="13">
      <t>ヨセン</t>
    </rPh>
    <rPh sb="16" eb="17">
      <t>イ</t>
    </rPh>
    <phoneticPr fontId="1"/>
  </si>
  <si>
    <t>・会場準備は四種運営委員と第一試合チームが協力して行う。撤去は最終試合のチームと四種運営委員が行う。</t>
    <rPh sb="1" eb="5">
      <t>カイジョウジュンビ</t>
    </rPh>
    <rPh sb="6" eb="8">
      <t>ヨンシュ</t>
    </rPh>
    <rPh sb="8" eb="10">
      <t>ウンエイ</t>
    </rPh>
    <rPh sb="10" eb="12">
      <t>イイン</t>
    </rPh>
    <rPh sb="13" eb="17">
      <t>ダイイチシアイ</t>
    </rPh>
    <rPh sb="21" eb="23">
      <t>キョウリョク</t>
    </rPh>
    <rPh sb="25" eb="26">
      <t>オコナ</t>
    </rPh>
    <rPh sb="28" eb="30">
      <t>テッキョ</t>
    </rPh>
    <rPh sb="31" eb="35">
      <t>サイシュウシアイ</t>
    </rPh>
    <rPh sb="40" eb="42">
      <t>ヨンシュ</t>
    </rPh>
    <rPh sb="42" eb="44">
      <t>ウンエイ</t>
    </rPh>
    <rPh sb="44" eb="46">
      <t>イイン</t>
    </rPh>
    <rPh sb="47" eb="48">
      <t>オコナ</t>
    </rPh>
    <phoneticPr fontId="1"/>
  </si>
  <si>
    <t>　位、失点下位、対戦成績で決定する。同率の場合は、ＰＫ戦にて決定する。</t>
    <rPh sb="1" eb="2">
      <t>イ</t>
    </rPh>
    <rPh sb="3" eb="5">
      <t>シッテン</t>
    </rPh>
    <rPh sb="5" eb="7">
      <t>カイ</t>
    </rPh>
    <rPh sb="8" eb="10">
      <t>タイセン</t>
    </rPh>
    <rPh sb="10" eb="12">
      <t>セイセキ</t>
    </rPh>
    <rPh sb="13" eb="15">
      <t>ケッテイ</t>
    </rPh>
    <rPh sb="18" eb="20">
      <t>ドウリツ</t>
    </rPh>
    <rPh sb="21" eb="23">
      <t>バアイ</t>
    </rPh>
    <rPh sb="27" eb="28">
      <t>セン</t>
    </rPh>
    <rPh sb="30" eb="32">
      <t>ケッテイ</t>
    </rPh>
    <phoneticPr fontId="1"/>
  </si>
  <si>
    <t>⑮</t>
    <phoneticPr fontId="1"/>
  </si>
  <si>
    <t>⑯</t>
    <phoneticPr fontId="1"/>
  </si>
  <si>
    <t>14:40</t>
    <phoneticPr fontId="1"/>
  </si>
  <si>
    <t>第１０試合</t>
    <rPh sb="0" eb="1">
      <t>ダイ</t>
    </rPh>
    <rPh sb="3" eb="5">
      <t>シアイ</t>
    </rPh>
    <phoneticPr fontId="1"/>
  </si>
  <si>
    <t>第１１試合</t>
    <rPh sb="0" eb="1">
      <t>ダイ</t>
    </rPh>
    <rPh sb="3" eb="5">
      <t>シアイ</t>
    </rPh>
    <phoneticPr fontId="1"/>
  </si>
  <si>
    <t>第１２試合</t>
    <rPh sb="0" eb="1">
      <t>ダイ</t>
    </rPh>
    <rPh sb="3" eb="5">
      <t>シアイ</t>
    </rPh>
    <phoneticPr fontId="1"/>
  </si>
  <si>
    <t>・試合時間は、30分（15－5－15）とする。</t>
    <rPh sb="1" eb="3">
      <t>シアイ</t>
    </rPh>
    <rPh sb="3" eb="5">
      <t>ジカン</t>
    </rPh>
    <rPh sb="9" eb="10">
      <t>フン</t>
    </rPh>
    <phoneticPr fontId="1"/>
  </si>
  <si>
    <t>①Ⅰ勝</t>
    <rPh sb="2" eb="3">
      <t>カ</t>
    </rPh>
    <phoneticPr fontId="1"/>
  </si>
  <si>
    <t>②Ⅱ勝</t>
    <rPh sb="2" eb="3">
      <t>カ</t>
    </rPh>
    <phoneticPr fontId="1"/>
  </si>
  <si>
    <t>①Ⅰ負</t>
    <rPh sb="2" eb="3">
      <t>マ</t>
    </rPh>
    <phoneticPr fontId="1"/>
  </si>
  <si>
    <t>②Ⅱ負</t>
    <rPh sb="2" eb="3">
      <t>マ</t>
    </rPh>
    <phoneticPr fontId="1"/>
  </si>
  <si>
    <t>FORTIS</t>
    <phoneticPr fontId="1"/>
  </si>
  <si>
    <t>北部FC</t>
    <rPh sb="0" eb="2">
      <t>ホクブ</t>
    </rPh>
    <phoneticPr fontId="1"/>
  </si>
  <si>
    <t>フェニックス</t>
    <phoneticPr fontId="1"/>
  </si>
  <si>
    <t>アビーカ</t>
    <phoneticPr fontId="1"/>
  </si>
  <si>
    <t>エストレーラ</t>
    <phoneticPr fontId="1"/>
  </si>
  <si>
    <t>ながい2nd</t>
    <phoneticPr fontId="1"/>
  </si>
  <si>
    <t>ながい</t>
    <phoneticPr fontId="1"/>
  </si>
  <si>
    <t>ホークス</t>
    <phoneticPr fontId="1"/>
  </si>
  <si>
    <t>窪田SC</t>
    <rPh sb="0" eb="2">
      <t>クボタ</t>
    </rPh>
    <phoneticPr fontId="1"/>
  </si>
  <si>
    <t>アステラーソ</t>
    <phoneticPr fontId="1"/>
  </si>
  <si>
    <t>小国SSS</t>
    <rPh sb="0" eb="2">
      <t>オグニ</t>
    </rPh>
    <phoneticPr fontId="1"/>
  </si>
  <si>
    <t>アルカディア</t>
    <phoneticPr fontId="1"/>
  </si>
  <si>
    <t>南陽FC</t>
    <rPh sb="0" eb="2">
      <t>ナンヨウ</t>
    </rPh>
    <phoneticPr fontId="1"/>
  </si>
  <si>
    <t>エスペランサ</t>
    <phoneticPr fontId="1"/>
  </si>
  <si>
    <t>わかくさ</t>
    <phoneticPr fontId="1"/>
  </si>
  <si>
    <t>グラッソ</t>
    <phoneticPr fontId="1"/>
  </si>
  <si>
    <t>①FORTIS</t>
    <phoneticPr fontId="1"/>
  </si>
  <si>
    <t>②ながい</t>
    <phoneticPr fontId="1"/>
  </si>
  <si>
    <t>③エストレーラ</t>
    <phoneticPr fontId="1"/>
  </si>
  <si>
    <t>④ながい2nd</t>
    <phoneticPr fontId="1"/>
  </si>
  <si>
    <t>⑤北部FC</t>
    <phoneticPr fontId="1"/>
  </si>
  <si>
    <t>⑥ホークス</t>
    <phoneticPr fontId="1"/>
  </si>
  <si>
    <t>⑦窪田SC</t>
    <phoneticPr fontId="1"/>
  </si>
  <si>
    <t>⑧アステラーソ</t>
    <phoneticPr fontId="1"/>
  </si>
  <si>
    <t>⑨フェニックス</t>
    <phoneticPr fontId="1"/>
  </si>
  <si>
    <t>⑩小国SSS</t>
    <phoneticPr fontId="1"/>
  </si>
  <si>
    <t>⑪アルカディア</t>
    <phoneticPr fontId="1"/>
  </si>
  <si>
    <t>⑫南陽FC</t>
    <phoneticPr fontId="1"/>
  </si>
  <si>
    <t>⑬アビーカ</t>
    <phoneticPr fontId="1"/>
  </si>
  <si>
    <t>⑭エスペランサ</t>
    <phoneticPr fontId="1"/>
  </si>
  <si>
    <t>⑮わかくさ</t>
    <phoneticPr fontId="1"/>
  </si>
  <si>
    <t>⑯グラッソ</t>
    <phoneticPr fontId="1"/>
  </si>
  <si>
    <t>9:00</t>
  </si>
  <si>
    <t>①FORTIS</t>
  </si>
  <si>
    <t>②ながい</t>
  </si>
  <si>
    <t>③エストレーラ</t>
  </si>
  <si>
    <t>④ながい2nd</t>
  </si>
  <si>
    <t>9:50</t>
  </si>
  <si>
    <t>⑤北部FC</t>
  </si>
  <si>
    <t>⑥ホークス</t>
  </si>
  <si>
    <t>⑦窪田SC</t>
  </si>
  <si>
    <t>⑧アステラーソ</t>
  </si>
  <si>
    <t>10:40</t>
  </si>
  <si>
    <t>11:30</t>
  </si>
  <si>
    <t>12:20</t>
  </si>
  <si>
    <t>13:10</t>
  </si>
  <si>
    <t>⑨フェニックス</t>
  </si>
  <si>
    <t>⑩小国SSS</t>
  </si>
  <si>
    <t>⑪アルカディア</t>
  </si>
  <si>
    <t>⑫南陽FC</t>
  </si>
  <si>
    <t>⑬アビーカ</t>
  </si>
  <si>
    <t>⑭エスペランサ</t>
  </si>
  <si>
    <t>⑮わかくさ</t>
  </si>
  <si>
    <t>⑯グラッソ</t>
  </si>
  <si>
    <t>C1南陽FC</t>
    <rPh sb="2" eb="4">
      <t>ナンヨウ</t>
    </rPh>
    <phoneticPr fontId="1"/>
  </si>
  <si>
    <t>C2フェニックス</t>
    <phoneticPr fontId="1"/>
  </si>
  <si>
    <t>A1ながい</t>
    <phoneticPr fontId="1"/>
  </si>
  <si>
    <t>A2FORTIS</t>
    <phoneticPr fontId="1"/>
  </si>
  <si>
    <t>D1アビーカ</t>
    <phoneticPr fontId="1"/>
  </si>
  <si>
    <t>D2エスペランサ</t>
    <phoneticPr fontId="1"/>
  </si>
  <si>
    <t>B1北部FC</t>
    <rPh sb="2" eb="4">
      <t>ホクブ</t>
    </rPh>
    <phoneticPr fontId="1"/>
  </si>
  <si>
    <t>B2ホークス</t>
    <phoneticPr fontId="1"/>
  </si>
  <si>
    <t>A4エストレーラ</t>
    <phoneticPr fontId="1"/>
  </si>
  <si>
    <t>B3窪田SC</t>
    <rPh sb="2" eb="4">
      <t>クボタ</t>
    </rPh>
    <phoneticPr fontId="1"/>
  </si>
  <si>
    <t>B4アステラーソ</t>
    <phoneticPr fontId="1"/>
  </si>
  <si>
    <t>C3アルカディア</t>
    <phoneticPr fontId="1"/>
  </si>
  <si>
    <t>C4小国SSS</t>
    <rPh sb="2" eb="4">
      <t>オグニ</t>
    </rPh>
    <phoneticPr fontId="1"/>
  </si>
  <si>
    <t>D3グラッソ</t>
    <phoneticPr fontId="1"/>
  </si>
  <si>
    <t>D4わかくさ</t>
    <phoneticPr fontId="1"/>
  </si>
  <si>
    <t>A3ながい2nd</t>
    <phoneticPr fontId="1"/>
  </si>
  <si>
    <t>1-0</t>
    <phoneticPr fontId="1"/>
  </si>
  <si>
    <t>0-0</t>
    <phoneticPr fontId="1"/>
  </si>
  <si>
    <t>2PK0</t>
    <phoneticPr fontId="1"/>
  </si>
  <si>
    <t>3-0</t>
    <phoneticPr fontId="1"/>
  </si>
  <si>
    <t>1-1</t>
    <phoneticPr fontId="1"/>
  </si>
  <si>
    <t>1PK3</t>
    <phoneticPr fontId="1"/>
  </si>
  <si>
    <t>0-1</t>
    <phoneticPr fontId="1"/>
  </si>
  <si>
    <t>0-4</t>
    <phoneticPr fontId="1"/>
  </si>
  <si>
    <t>5-2</t>
    <phoneticPr fontId="1"/>
  </si>
  <si>
    <t>0-3</t>
    <phoneticPr fontId="1"/>
  </si>
  <si>
    <t>2PK1</t>
    <phoneticPr fontId="1"/>
  </si>
  <si>
    <t>3-2</t>
    <phoneticPr fontId="1"/>
  </si>
  <si>
    <t>2-1</t>
    <phoneticPr fontId="1"/>
  </si>
  <si>
    <t>FORTIS</t>
    <phoneticPr fontId="1"/>
  </si>
  <si>
    <t>ながいUTD</t>
    <phoneticPr fontId="1"/>
  </si>
  <si>
    <t>北部FC</t>
    <rPh sb="0" eb="2">
      <t>ホクブ</t>
    </rPh>
    <phoneticPr fontId="1"/>
  </si>
  <si>
    <t>ホークス</t>
    <phoneticPr fontId="1"/>
  </si>
  <si>
    <t>南陽FC</t>
    <rPh sb="0" eb="2">
      <t>ナンヨウ</t>
    </rPh>
    <phoneticPr fontId="1"/>
  </si>
  <si>
    <t>エスペランサ</t>
    <phoneticPr fontId="1"/>
  </si>
  <si>
    <t>フェニックス</t>
    <phoneticPr fontId="1"/>
  </si>
  <si>
    <t>アビーカ</t>
    <phoneticPr fontId="1"/>
  </si>
  <si>
    <t>1-0</t>
    <phoneticPr fontId="1"/>
  </si>
  <si>
    <t>2-0</t>
    <phoneticPr fontId="1"/>
  </si>
  <si>
    <t>0-3</t>
    <phoneticPr fontId="1"/>
  </si>
  <si>
    <t>9-0</t>
    <phoneticPr fontId="1"/>
  </si>
  <si>
    <t>2-1</t>
    <phoneticPr fontId="1"/>
  </si>
  <si>
    <t>4-0</t>
    <phoneticPr fontId="1"/>
  </si>
  <si>
    <t>1-1</t>
    <phoneticPr fontId="1"/>
  </si>
  <si>
    <t>0-2</t>
    <phoneticPr fontId="1"/>
  </si>
  <si>
    <t>5-0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</si>
</sst>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General;General;"/>
    <numFmt numFmtId="178" formatCode="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</borders>
  <cellStyleXfs count="2">
    <xf numFmtId="0" fontId="0" fillId="0" borderId="0"/>
    <xf numFmtId="6" fontId="7" fillId="0" borderId="0" applyFont="0" applyFill="0" applyBorder="0" applyAlignment="0" applyProtection="0">
      <alignment vertical="center"/>
    </xf>
  </cellStyleXfs>
  <cellXfs count="255">
    <xf numFmtId="0" fontId="0" fillId="0" borderId="0" xfId="0"/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49" fontId="2" fillId="0" borderId="9" xfId="0" applyNumberFormat="1" applyFont="1" applyBorder="1" applyAlignment="1">
      <alignment horizontal="left"/>
    </xf>
    <xf numFmtId="49" fontId="2" fillId="0" borderId="35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9" fontId="2" fillId="0" borderId="33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left"/>
    </xf>
    <xf numFmtId="49" fontId="2" fillId="0" borderId="14" xfId="0" applyNumberFormat="1" applyFont="1" applyBorder="1" applyAlignment="1">
      <alignment horizontal="left"/>
    </xf>
    <xf numFmtId="49" fontId="2" fillId="0" borderId="34" xfId="0" applyNumberFormat="1" applyFont="1" applyBorder="1" applyAlignment="1">
      <alignment horizontal="left"/>
    </xf>
    <xf numFmtId="49" fontId="2" fillId="0" borderId="23" xfId="0" applyNumberFormat="1" applyFont="1" applyBorder="1" applyAlignment="1">
      <alignment horizontal="left"/>
    </xf>
    <xf numFmtId="49" fontId="2" fillId="0" borderId="50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24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49" fontId="6" fillId="0" borderId="0" xfId="0" applyNumberFormat="1" applyFont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2" fillId="0" borderId="13" xfId="0" applyNumberFormat="1" applyFont="1" applyBorder="1"/>
    <xf numFmtId="0" fontId="0" fillId="0" borderId="4" xfId="0" applyBorder="1"/>
    <xf numFmtId="49" fontId="2" fillId="0" borderId="16" xfId="0" applyNumberFormat="1" applyFont="1" applyBorder="1"/>
    <xf numFmtId="49" fontId="2" fillId="0" borderId="4" xfId="0" applyNumberFormat="1" applyFont="1" applyBorder="1"/>
    <xf numFmtId="49" fontId="2" fillId="0" borderId="35" xfId="0" applyNumberFormat="1" applyFont="1" applyBorder="1"/>
    <xf numFmtId="0" fontId="0" fillId="0" borderId="1" xfId="0" applyBorder="1"/>
    <xf numFmtId="49" fontId="2" fillId="0" borderId="15" xfId="0" applyNumberFormat="1" applyFont="1" applyBorder="1"/>
    <xf numFmtId="49" fontId="2" fillId="0" borderId="1" xfId="0" applyNumberFormat="1" applyFont="1" applyBorder="1"/>
    <xf numFmtId="49" fontId="2" fillId="0" borderId="0" xfId="0" applyNumberFormat="1" applyFont="1" applyAlignment="1">
      <alignment horizontal="left" vertical="center"/>
    </xf>
    <xf numFmtId="49" fontId="2" fillId="0" borderId="15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shrinkToFit="1"/>
    </xf>
    <xf numFmtId="49" fontId="2" fillId="0" borderId="0" xfId="0" applyNumberFormat="1" applyFont="1" applyAlignment="1">
      <alignment horizontal="center" shrinkToFit="1"/>
    </xf>
    <xf numFmtId="49" fontId="2" fillId="0" borderId="13" xfId="0" applyNumberFormat="1" applyFont="1" applyBorder="1" applyAlignment="1">
      <alignment horizontal="left" shrinkToFit="1"/>
    </xf>
    <xf numFmtId="49" fontId="2" fillId="0" borderId="4" xfId="0" applyNumberFormat="1" applyFont="1" applyBorder="1" applyAlignment="1">
      <alignment horizontal="left" shrinkToFit="1"/>
    </xf>
    <xf numFmtId="49" fontId="2" fillId="0" borderId="33" xfId="0" applyNumberFormat="1" applyFont="1" applyBorder="1" applyAlignment="1">
      <alignment horizontal="left" shrinkToFit="1"/>
    </xf>
    <xf numFmtId="49" fontId="2" fillId="0" borderId="56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6" fontId="2" fillId="0" borderId="0" xfId="1" applyFont="1" applyAlignment="1">
      <alignment horizontal="center" vertical="center"/>
    </xf>
    <xf numFmtId="49" fontId="2" fillId="0" borderId="13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2" fillId="0" borderId="16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49" fontId="2" fillId="0" borderId="2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shrinkToFit="1"/>
    </xf>
    <xf numFmtId="49" fontId="2" fillId="0" borderId="1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36" xfId="0" applyNumberFormat="1" applyFont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left" vertical="center" shrinkToFit="1"/>
    </xf>
    <xf numFmtId="49" fontId="2" fillId="0" borderId="16" xfId="0" applyNumberFormat="1" applyFont="1" applyBorder="1" applyAlignment="1">
      <alignment horizontal="left" vertical="center" shrinkToFit="1"/>
    </xf>
    <xf numFmtId="49" fontId="2" fillId="0" borderId="36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top" textRotation="255"/>
    </xf>
    <xf numFmtId="49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23" xfId="0" applyNumberFormat="1" applyFont="1" applyBorder="1" applyAlignment="1">
      <alignment horizontal="left" vertical="center"/>
    </xf>
    <xf numFmtId="49" fontId="2" fillId="0" borderId="5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49" fontId="2" fillId="0" borderId="4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left" vertical="center" shrinkToFit="1"/>
    </xf>
    <xf numFmtId="49" fontId="2" fillId="0" borderId="9" xfId="0" applyNumberFormat="1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78" fontId="0" fillId="3" borderId="13" xfId="0" applyNumberFormat="1" applyFill="1" applyBorder="1" applyAlignment="1">
      <alignment horizontal="center" vertical="center"/>
    </xf>
    <xf numFmtId="178" fontId="0" fillId="3" borderId="16" xfId="0" applyNumberFormat="1" applyFill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left"/>
    </xf>
    <xf numFmtId="177" fontId="0" fillId="0" borderId="1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shrinkToFit="1"/>
    </xf>
    <xf numFmtId="49" fontId="2" fillId="0" borderId="47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47" xfId="0" applyNumberFormat="1" applyFont="1" applyBorder="1" applyAlignment="1">
      <alignment horizontal="center" shrinkToFit="1"/>
    </xf>
    <xf numFmtId="49" fontId="2" fillId="0" borderId="51" xfId="0" applyNumberFormat="1" applyFon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44" xfId="0" applyNumberFormat="1" applyBorder="1" applyAlignment="1">
      <alignment horizontal="center" vertical="center"/>
    </xf>
    <xf numFmtId="176" fontId="0" fillId="0" borderId="45" xfId="0" applyNumberFormat="1" applyBorder="1" applyAlignment="1">
      <alignment horizontal="center" vertical="center"/>
    </xf>
    <xf numFmtId="176" fontId="0" fillId="0" borderId="46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0" fillId="3" borderId="13" xfId="0" applyNumberFormat="1" applyFill="1" applyBorder="1" applyAlignment="1">
      <alignment horizontal="center" vertical="center"/>
    </xf>
    <xf numFmtId="176" fontId="0" fillId="3" borderId="16" xfId="0" applyNumberFormat="1" applyFill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43" xfId="0" applyNumberFormat="1" applyBorder="1" applyAlignment="1">
      <alignment horizontal="center" vertical="center"/>
    </xf>
    <xf numFmtId="177" fontId="0" fillId="0" borderId="44" xfId="0" applyNumberFormat="1" applyBorder="1" applyAlignment="1">
      <alignment horizontal="center" vertical="center"/>
    </xf>
    <xf numFmtId="177" fontId="0" fillId="0" borderId="45" xfId="0" applyNumberFormat="1" applyBorder="1" applyAlignment="1">
      <alignment horizontal="center" vertical="center"/>
    </xf>
    <xf numFmtId="177" fontId="0" fillId="0" borderId="46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center" vertical="center"/>
    </xf>
    <xf numFmtId="177" fontId="2" fillId="0" borderId="43" xfId="0" applyNumberFormat="1" applyFont="1" applyBorder="1" applyAlignment="1">
      <alignment horizontal="center" vertical="center"/>
    </xf>
    <xf numFmtId="177" fontId="2" fillId="0" borderId="44" xfId="0" applyNumberFormat="1" applyFont="1" applyBorder="1" applyAlignment="1">
      <alignment horizontal="center" vertical="center"/>
    </xf>
    <xf numFmtId="177" fontId="2" fillId="0" borderId="45" xfId="0" applyNumberFormat="1" applyFont="1" applyBorder="1" applyAlignment="1">
      <alignment horizontal="center" vertical="center"/>
    </xf>
    <xf numFmtId="177" fontId="2" fillId="0" borderId="46" xfId="0" applyNumberFormat="1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left"/>
    </xf>
    <xf numFmtId="49" fontId="2" fillId="0" borderId="39" xfId="0" applyNumberFormat="1" applyFont="1" applyBorder="1" applyAlignment="1">
      <alignment horizontal="left"/>
    </xf>
    <xf numFmtId="49" fontId="2" fillId="0" borderId="48" xfId="0" applyNumberFormat="1" applyFont="1" applyBorder="1" applyAlignment="1">
      <alignment horizontal="left"/>
    </xf>
    <xf numFmtId="49" fontId="2" fillId="0" borderId="31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49" fontId="2" fillId="0" borderId="17" xfId="0" applyNumberFormat="1" applyFont="1" applyBorder="1" applyAlignment="1">
      <alignment horizontal="left"/>
    </xf>
    <xf numFmtId="49" fontId="2" fillId="0" borderId="3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center"/>
    </xf>
    <xf numFmtId="49" fontId="2" fillId="0" borderId="53" xfId="0" applyNumberFormat="1" applyFont="1" applyBorder="1" applyAlignment="1">
      <alignment horizontal="center" vertical="center"/>
    </xf>
    <xf numFmtId="49" fontId="2" fillId="0" borderId="54" xfId="0" applyNumberFormat="1" applyFont="1" applyBorder="1" applyAlignment="1">
      <alignment horizontal="center" vertical="center"/>
    </xf>
    <xf numFmtId="49" fontId="2" fillId="0" borderId="55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shrinkToFit="1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17" xfId="0" applyNumberFormat="1" applyFont="1" applyBorder="1" applyAlignment="1">
      <alignment horizontal="left" vertical="center"/>
    </xf>
    <xf numFmtId="49" fontId="2" fillId="0" borderId="36" xfId="0" applyNumberFormat="1" applyFont="1" applyBorder="1" applyAlignment="1">
      <alignment horizontal="left" vertical="center"/>
    </xf>
    <xf numFmtId="49" fontId="2" fillId="0" borderId="31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/>
    </xf>
    <xf numFmtId="49" fontId="2" fillId="0" borderId="58" xfId="0" applyNumberFormat="1" applyFont="1" applyBorder="1" applyAlignment="1">
      <alignment horizontal="left"/>
    </xf>
    <xf numFmtId="49" fontId="2" fillId="0" borderId="59" xfId="0" applyNumberFormat="1" applyFont="1" applyBorder="1" applyAlignment="1">
      <alignment horizontal="left"/>
    </xf>
    <xf numFmtId="49" fontId="2" fillId="0" borderId="60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62" xfId="0" applyNumberFormat="1" applyFont="1" applyBorder="1" applyAlignment="1">
      <alignment horizontal="left"/>
    </xf>
    <xf numFmtId="49" fontId="3" fillId="0" borderId="6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49" fontId="2" fillId="0" borderId="63" xfId="0" applyNumberFormat="1" applyFont="1" applyBorder="1" applyAlignment="1">
      <alignment horizontal="left"/>
    </xf>
    <xf numFmtId="49" fontId="2" fillId="0" borderId="64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2" fillId="0" borderId="65" xfId="0" applyNumberFormat="1" applyFont="1" applyBorder="1" applyAlignment="1">
      <alignment horizontal="left"/>
    </xf>
    <xf numFmtId="49" fontId="2" fillId="0" borderId="66" xfId="0" applyNumberFormat="1" applyFont="1" applyBorder="1" applyAlignment="1">
      <alignment horizontal="left"/>
    </xf>
    <xf numFmtId="49" fontId="2" fillId="0" borderId="67" xfId="0" applyNumberFormat="1" applyFont="1" applyBorder="1" applyAlignment="1">
      <alignment horizontal="center" vertical="center"/>
    </xf>
    <xf numFmtId="49" fontId="2" fillId="0" borderId="67" xfId="0" applyNumberFormat="1" applyFont="1" applyBorder="1" applyAlignment="1">
      <alignment horizontal="left"/>
    </xf>
    <xf numFmtId="49" fontId="2" fillId="0" borderId="68" xfId="0" applyNumberFormat="1" applyFont="1" applyBorder="1" applyAlignment="1">
      <alignment horizontal="left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149</xdr:row>
      <xdr:rowOff>133350</xdr:rowOff>
    </xdr:from>
    <xdr:to>
      <xdr:col>3</xdr:col>
      <xdr:colOff>114300</xdr:colOff>
      <xdr:row>149</xdr:row>
      <xdr:rowOff>133350</xdr:rowOff>
    </xdr:to>
    <xdr:sp macro="" textlink="">
      <xdr:nvSpPr>
        <xdr:cNvPr id="5590" name="Text Box 83">
          <a:extLst>
            <a:ext uri="{FF2B5EF4-FFF2-40B4-BE49-F238E27FC236}">
              <a16:creationId xmlns:a16="http://schemas.microsoft.com/office/drawing/2014/main" id="{F31FE0A2-6087-4241-A583-697DE312B015}"/>
            </a:ext>
          </a:extLst>
        </xdr:cNvPr>
        <xdr:cNvSpPr txBox="1">
          <a:spLocks noChangeArrowheads="1"/>
        </xdr:cNvSpPr>
      </xdr:nvSpPr>
      <xdr:spPr bwMode="auto">
        <a:xfrm>
          <a:off x="695325" y="243459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180985</xdr:colOff>
      <xdr:row>149</xdr:row>
      <xdr:rowOff>152400</xdr:rowOff>
    </xdr:from>
    <xdr:ext cx="377539" cy="65"/>
    <xdr:sp macro="" textlink="">
      <xdr:nvSpPr>
        <xdr:cNvPr id="1109" name="Text Box 85">
          <a:extLst>
            <a:ext uri="{FF2B5EF4-FFF2-40B4-BE49-F238E27FC236}">
              <a16:creationId xmlns:a16="http://schemas.microsoft.com/office/drawing/2014/main" id="{E4E0FC24-4F65-4300-8491-A474AD660441}"/>
            </a:ext>
          </a:extLst>
        </xdr:cNvPr>
        <xdr:cNvSpPr txBox="1">
          <a:spLocks noChangeArrowheads="1"/>
        </xdr:cNvSpPr>
      </xdr:nvSpPr>
      <xdr:spPr bwMode="auto">
        <a:xfrm>
          <a:off x="1209685" y="24364950"/>
          <a:ext cx="377539" cy="65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10</xdr:col>
      <xdr:colOff>190500</xdr:colOff>
      <xdr:row>149</xdr:row>
      <xdr:rowOff>123825</xdr:rowOff>
    </xdr:from>
    <xdr:to>
      <xdr:col>11</xdr:col>
      <xdr:colOff>133350</xdr:colOff>
      <xdr:row>149</xdr:row>
      <xdr:rowOff>123825</xdr:rowOff>
    </xdr:to>
    <xdr:sp macro="" textlink="">
      <xdr:nvSpPr>
        <xdr:cNvPr id="5592" name="Text Box 86">
          <a:extLst>
            <a:ext uri="{FF2B5EF4-FFF2-40B4-BE49-F238E27FC236}">
              <a16:creationId xmlns:a16="http://schemas.microsoft.com/office/drawing/2014/main" id="{284573D5-A972-4646-A2F2-E94E4AB80675}"/>
            </a:ext>
          </a:extLst>
        </xdr:cNvPr>
        <xdr:cNvSpPr txBox="1">
          <a:spLocks noChangeArrowheads="1"/>
        </xdr:cNvSpPr>
      </xdr:nvSpPr>
      <xdr:spPr bwMode="auto">
        <a:xfrm>
          <a:off x="2762250" y="243363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190500</xdr:colOff>
      <xdr:row>149</xdr:row>
      <xdr:rowOff>152400</xdr:rowOff>
    </xdr:from>
    <xdr:to>
      <xdr:col>15</xdr:col>
      <xdr:colOff>133350</xdr:colOff>
      <xdr:row>149</xdr:row>
      <xdr:rowOff>152400</xdr:rowOff>
    </xdr:to>
    <xdr:sp macro="" textlink="">
      <xdr:nvSpPr>
        <xdr:cNvPr id="5593" name="Text Box 87">
          <a:extLst>
            <a:ext uri="{FF2B5EF4-FFF2-40B4-BE49-F238E27FC236}">
              <a16:creationId xmlns:a16="http://schemas.microsoft.com/office/drawing/2014/main" id="{4D137CC6-FD43-4A08-A6C7-2A6643159C26}"/>
            </a:ext>
          </a:extLst>
        </xdr:cNvPr>
        <xdr:cNvSpPr txBox="1">
          <a:spLocks noChangeArrowheads="1"/>
        </xdr:cNvSpPr>
      </xdr:nvSpPr>
      <xdr:spPr bwMode="auto">
        <a:xfrm>
          <a:off x="3790950" y="243649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190500</xdr:colOff>
      <xdr:row>149</xdr:row>
      <xdr:rowOff>152400</xdr:rowOff>
    </xdr:from>
    <xdr:to>
      <xdr:col>18</xdr:col>
      <xdr:colOff>114300</xdr:colOff>
      <xdr:row>149</xdr:row>
      <xdr:rowOff>152400</xdr:rowOff>
    </xdr:to>
    <xdr:sp macro="" textlink="">
      <xdr:nvSpPr>
        <xdr:cNvPr id="5594" name="Text Box 88">
          <a:extLst>
            <a:ext uri="{FF2B5EF4-FFF2-40B4-BE49-F238E27FC236}">
              <a16:creationId xmlns:a16="http://schemas.microsoft.com/office/drawing/2014/main" id="{72B2D987-3A0D-4219-A3E0-F553AFCCC1D8}"/>
            </a:ext>
          </a:extLst>
        </xdr:cNvPr>
        <xdr:cNvSpPr txBox="1">
          <a:spLocks noChangeArrowheads="1"/>
        </xdr:cNvSpPr>
      </xdr:nvSpPr>
      <xdr:spPr bwMode="auto">
        <a:xfrm>
          <a:off x="4305300" y="243649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190500</xdr:colOff>
      <xdr:row>149</xdr:row>
      <xdr:rowOff>152400</xdr:rowOff>
    </xdr:from>
    <xdr:to>
      <xdr:col>21</xdr:col>
      <xdr:colOff>133350</xdr:colOff>
      <xdr:row>149</xdr:row>
      <xdr:rowOff>152400</xdr:rowOff>
    </xdr:to>
    <xdr:sp macro="" textlink="">
      <xdr:nvSpPr>
        <xdr:cNvPr id="5595" name="Text Box 89">
          <a:extLst>
            <a:ext uri="{FF2B5EF4-FFF2-40B4-BE49-F238E27FC236}">
              <a16:creationId xmlns:a16="http://schemas.microsoft.com/office/drawing/2014/main" id="{B21B12BE-42D6-4C82-BEFF-5F159518C7C7}"/>
            </a:ext>
          </a:extLst>
        </xdr:cNvPr>
        <xdr:cNvSpPr txBox="1">
          <a:spLocks noChangeArrowheads="1"/>
        </xdr:cNvSpPr>
      </xdr:nvSpPr>
      <xdr:spPr bwMode="auto">
        <a:xfrm>
          <a:off x="5334000" y="243649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149</xdr:row>
      <xdr:rowOff>152400</xdr:rowOff>
    </xdr:from>
    <xdr:to>
      <xdr:col>25</xdr:col>
      <xdr:colOff>133350</xdr:colOff>
      <xdr:row>149</xdr:row>
      <xdr:rowOff>152400</xdr:rowOff>
    </xdr:to>
    <xdr:sp macro="" textlink="">
      <xdr:nvSpPr>
        <xdr:cNvPr id="5596" name="Text Box 90">
          <a:extLst>
            <a:ext uri="{FF2B5EF4-FFF2-40B4-BE49-F238E27FC236}">
              <a16:creationId xmlns:a16="http://schemas.microsoft.com/office/drawing/2014/main" id="{7741580D-6350-4A72-9098-6262DE0EEA36}"/>
            </a:ext>
          </a:extLst>
        </xdr:cNvPr>
        <xdr:cNvSpPr txBox="1">
          <a:spLocks noChangeArrowheads="1"/>
        </xdr:cNvSpPr>
      </xdr:nvSpPr>
      <xdr:spPr bwMode="auto">
        <a:xfrm>
          <a:off x="6362700" y="243649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190500</xdr:colOff>
      <xdr:row>149</xdr:row>
      <xdr:rowOff>123825</xdr:rowOff>
    </xdr:from>
    <xdr:to>
      <xdr:col>29</xdr:col>
      <xdr:colOff>133350</xdr:colOff>
      <xdr:row>149</xdr:row>
      <xdr:rowOff>123825</xdr:rowOff>
    </xdr:to>
    <xdr:sp macro="" textlink="">
      <xdr:nvSpPr>
        <xdr:cNvPr id="5597" name="Text Box 91">
          <a:extLst>
            <a:ext uri="{FF2B5EF4-FFF2-40B4-BE49-F238E27FC236}">
              <a16:creationId xmlns:a16="http://schemas.microsoft.com/office/drawing/2014/main" id="{48AB084E-1195-417B-B0CE-17E49DD1289F}"/>
            </a:ext>
          </a:extLst>
        </xdr:cNvPr>
        <xdr:cNvSpPr txBox="1">
          <a:spLocks noChangeArrowheads="1"/>
        </xdr:cNvSpPr>
      </xdr:nvSpPr>
      <xdr:spPr bwMode="auto">
        <a:xfrm>
          <a:off x="7391400" y="243363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171450</xdr:colOff>
      <xdr:row>155</xdr:row>
      <xdr:rowOff>0</xdr:rowOff>
    </xdr:from>
    <xdr:to>
      <xdr:col>18</xdr:col>
      <xdr:colOff>85725</xdr:colOff>
      <xdr:row>155</xdr:row>
      <xdr:rowOff>0</xdr:rowOff>
    </xdr:to>
    <xdr:sp macro="" textlink="">
      <xdr:nvSpPr>
        <xdr:cNvPr id="5601" name="Text Box 96">
          <a:extLst>
            <a:ext uri="{FF2B5EF4-FFF2-40B4-BE49-F238E27FC236}">
              <a16:creationId xmlns:a16="http://schemas.microsoft.com/office/drawing/2014/main" id="{B43B06CF-B768-45D9-8A60-B42130BA2301}"/>
            </a:ext>
          </a:extLst>
        </xdr:cNvPr>
        <xdr:cNvSpPr txBox="1">
          <a:spLocks noChangeArrowheads="1"/>
        </xdr:cNvSpPr>
      </xdr:nvSpPr>
      <xdr:spPr bwMode="auto">
        <a:xfrm>
          <a:off x="4286250" y="25241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171450</xdr:colOff>
      <xdr:row>155</xdr:row>
      <xdr:rowOff>0</xdr:rowOff>
    </xdr:from>
    <xdr:to>
      <xdr:col>21</xdr:col>
      <xdr:colOff>104775</xdr:colOff>
      <xdr:row>155</xdr:row>
      <xdr:rowOff>0</xdr:rowOff>
    </xdr:to>
    <xdr:sp macro="" textlink="">
      <xdr:nvSpPr>
        <xdr:cNvPr id="5602" name="Text Box 97">
          <a:extLst>
            <a:ext uri="{FF2B5EF4-FFF2-40B4-BE49-F238E27FC236}">
              <a16:creationId xmlns:a16="http://schemas.microsoft.com/office/drawing/2014/main" id="{2449928A-46B6-4679-BAF3-5BC9553C3020}"/>
            </a:ext>
          </a:extLst>
        </xdr:cNvPr>
        <xdr:cNvSpPr txBox="1">
          <a:spLocks noChangeArrowheads="1"/>
        </xdr:cNvSpPr>
      </xdr:nvSpPr>
      <xdr:spPr bwMode="auto">
        <a:xfrm>
          <a:off x="5314950" y="252412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BW183"/>
  <sheetViews>
    <sheetView tabSelected="1" view="pageBreakPreview" topLeftCell="A134" zoomScaleNormal="100" zoomScaleSheetLayoutView="100" workbookViewId="0">
      <selection activeCell="N180" sqref="N180"/>
    </sheetView>
  </sheetViews>
  <sheetFormatPr defaultColWidth="3.375" defaultRowHeight="13.5" x14ac:dyDescent="0.15"/>
  <cols>
    <col min="1" max="42" width="3.375" style="2"/>
    <col min="43" max="43" width="12.625" style="2" bestFit="1" customWidth="1"/>
    <col min="44" max="16384" width="3.375" style="2"/>
  </cols>
  <sheetData>
    <row r="1" spans="1:36" s="12" customFormat="1" ht="27.95" customHeight="1" x14ac:dyDescent="0.15">
      <c r="A1" s="193" t="s">
        <v>164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</row>
    <row r="2" spans="1:36" s="12" customFormat="1" ht="27.95" customHeight="1" x14ac:dyDescent="0.15">
      <c r="A2" s="193" t="s">
        <v>165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</row>
    <row r="3" spans="1:36" s="12" customFormat="1" ht="15" customHeight="1" x14ac:dyDescent="0.15">
      <c r="A3" s="12" t="s">
        <v>43</v>
      </c>
      <c r="B3" s="13" t="s">
        <v>44</v>
      </c>
    </row>
    <row r="4" spans="1:36" s="12" customFormat="1" ht="15" customHeight="1" x14ac:dyDescent="0.15">
      <c r="B4" s="12" t="s">
        <v>45</v>
      </c>
      <c r="E4" s="12" t="s">
        <v>161</v>
      </c>
    </row>
    <row r="5" spans="1:36" s="12" customFormat="1" ht="15" customHeight="1" x14ac:dyDescent="0.15">
      <c r="B5" s="12" t="s">
        <v>46</v>
      </c>
      <c r="E5" s="12" t="s">
        <v>123</v>
      </c>
    </row>
    <row r="6" spans="1:36" s="12" customFormat="1" ht="15" customHeight="1" x14ac:dyDescent="0.15">
      <c r="B6" s="12" t="s">
        <v>56</v>
      </c>
      <c r="E6" s="12" t="s">
        <v>171</v>
      </c>
    </row>
    <row r="7" spans="1:36" s="12" customFormat="1" ht="15" customHeight="1" x14ac:dyDescent="0.15">
      <c r="B7" s="12" t="s">
        <v>57</v>
      </c>
      <c r="E7" s="12" t="s">
        <v>172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36" s="12" customFormat="1" ht="15" customHeight="1" x14ac:dyDescent="0.15">
      <c r="B8" s="12" t="s">
        <v>6</v>
      </c>
      <c r="E8" s="12" t="s">
        <v>122</v>
      </c>
    </row>
    <row r="9" spans="1:36" s="12" customFormat="1" ht="15" customHeight="1" x14ac:dyDescent="0.15">
      <c r="B9" s="12" t="s">
        <v>174</v>
      </c>
      <c r="E9" s="75">
        <v>5000</v>
      </c>
      <c r="F9" s="75"/>
      <c r="G9" s="75"/>
    </row>
    <row r="10" spans="1:36" s="12" customFormat="1" ht="15" customHeight="1" x14ac:dyDescent="0.15"/>
    <row r="11" spans="1:36" s="12" customFormat="1" ht="5.0999999999999996" customHeight="1" x14ac:dyDescent="0.15"/>
    <row r="12" spans="1:36" s="12" customFormat="1" ht="15" customHeight="1" x14ac:dyDescent="0.15">
      <c r="A12" s="12" t="s">
        <v>7</v>
      </c>
      <c r="B12" s="13" t="s">
        <v>20</v>
      </c>
    </row>
    <row r="13" spans="1:36" s="12" customFormat="1" ht="15" customHeight="1" x14ac:dyDescent="0.15">
      <c r="B13" s="12" t="s">
        <v>21</v>
      </c>
    </row>
    <row r="14" spans="1:36" s="12" customFormat="1" ht="15" customHeight="1" x14ac:dyDescent="0.15">
      <c r="B14" s="12" t="s">
        <v>54</v>
      </c>
    </row>
    <row r="15" spans="1:36" s="12" customFormat="1" ht="15" customHeight="1" x14ac:dyDescent="0.15">
      <c r="B15" s="12" t="s">
        <v>55</v>
      </c>
    </row>
    <row r="16" spans="1:36" s="12" customFormat="1" ht="15" customHeight="1" x14ac:dyDescent="0.15">
      <c r="B16" s="12" t="s">
        <v>22</v>
      </c>
    </row>
    <row r="17" spans="1:2" s="12" customFormat="1" ht="15" customHeight="1" x14ac:dyDescent="0.15">
      <c r="B17" s="12" t="s">
        <v>184</v>
      </c>
    </row>
    <row r="18" spans="1:2" s="12" customFormat="1" ht="15" customHeight="1" x14ac:dyDescent="0.15">
      <c r="B18" s="12" t="s">
        <v>191</v>
      </c>
    </row>
    <row r="19" spans="1:2" s="12" customFormat="1" ht="15" customHeight="1" x14ac:dyDescent="0.15">
      <c r="B19" s="12" t="s">
        <v>183</v>
      </c>
    </row>
    <row r="20" spans="1:2" s="12" customFormat="1" ht="15" customHeight="1" x14ac:dyDescent="0.15"/>
    <row r="21" spans="1:2" s="12" customFormat="1" ht="15" customHeight="1" x14ac:dyDescent="0.15">
      <c r="B21" s="12" t="s">
        <v>104</v>
      </c>
    </row>
    <row r="22" spans="1:2" s="12" customFormat="1" ht="15" customHeight="1" x14ac:dyDescent="0.15">
      <c r="B22" s="12" t="s">
        <v>24</v>
      </c>
    </row>
    <row r="23" spans="1:2" s="12" customFormat="1" ht="15" customHeight="1" x14ac:dyDescent="0.15">
      <c r="B23" s="12" t="s">
        <v>173</v>
      </c>
    </row>
    <row r="24" spans="1:2" s="12" customFormat="1" ht="15" customHeight="1" x14ac:dyDescent="0.15">
      <c r="B24" s="12" t="s">
        <v>35</v>
      </c>
    </row>
    <row r="25" spans="1:2" s="12" customFormat="1" ht="15" customHeight="1" x14ac:dyDescent="0.15">
      <c r="B25" s="12" t="s">
        <v>36</v>
      </c>
    </row>
    <row r="26" spans="1:2" s="12" customFormat="1" ht="15" customHeight="1" x14ac:dyDescent="0.15">
      <c r="B26" s="12" t="s">
        <v>37</v>
      </c>
    </row>
    <row r="27" spans="1:2" s="12" customFormat="1" ht="15" customHeight="1" x14ac:dyDescent="0.15">
      <c r="B27" s="12" t="s">
        <v>179</v>
      </c>
    </row>
    <row r="28" spans="1:2" s="12" customFormat="1" ht="15" customHeight="1" x14ac:dyDescent="0.15">
      <c r="B28" s="12" t="s">
        <v>180</v>
      </c>
    </row>
    <row r="29" spans="1:2" s="12" customFormat="1" ht="15" customHeight="1" x14ac:dyDescent="0.15"/>
    <row r="30" spans="1:2" ht="12" customHeight="1" x14ac:dyDescent="0.15"/>
    <row r="31" spans="1:2" x14ac:dyDescent="0.15">
      <c r="A31" s="1" t="s">
        <v>31</v>
      </c>
      <c r="B31" s="1"/>
    </row>
    <row r="32" spans="1:2" ht="6.75" customHeight="1" x14ac:dyDescent="0.15">
      <c r="B32" s="1"/>
    </row>
    <row r="33" spans="1:41" s="3" customFormat="1" x14ac:dyDescent="0.15">
      <c r="C33" s="198" t="s">
        <v>32</v>
      </c>
      <c r="D33" s="199"/>
      <c r="E33" s="199"/>
      <c r="F33" s="199"/>
      <c r="G33" s="199"/>
      <c r="I33" s="198" t="s">
        <v>33</v>
      </c>
      <c r="J33" s="199"/>
      <c r="K33" s="199"/>
      <c r="L33" s="199"/>
      <c r="M33" s="199"/>
      <c r="O33" s="198" t="s">
        <v>34</v>
      </c>
      <c r="P33" s="199"/>
      <c r="Q33" s="199"/>
      <c r="R33" s="199"/>
      <c r="S33" s="199"/>
      <c r="U33" s="198" t="s">
        <v>3</v>
      </c>
      <c r="V33" s="199"/>
      <c r="W33" s="199"/>
      <c r="X33" s="199"/>
      <c r="Y33" s="199"/>
      <c r="AA33" s="117"/>
      <c r="AB33" s="199"/>
      <c r="AC33" s="199"/>
      <c r="AD33" s="199"/>
      <c r="AE33" s="199"/>
    </row>
    <row r="34" spans="1:41" ht="6.75" customHeight="1" x14ac:dyDescent="0.15"/>
    <row r="35" spans="1:41" x14ac:dyDescent="0.15">
      <c r="C35" s="15" t="s">
        <v>26</v>
      </c>
      <c r="D35" s="195" t="s">
        <v>196</v>
      </c>
      <c r="E35" s="196"/>
      <c r="F35" s="196"/>
      <c r="G35" s="196"/>
      <c r="I35" s="15" t="s">
        <v>29</v>
      </c>
      <c r="J35" s="195" t="s">
        <v>197</v>
      </c>
      <c r="K35" s="195"/>
      <c r="L35" s="195"/>
      <c r="M35" s="195"/>
      <c r="O35" s="15" t="s">
        <v>50</v>
      </c>
      <c r="P35" s="195" t="s">
        <v>198</v>
      </c>
      <c r="Q35" s="195"/>
      <c r="R35" s="195"/>
      <c r="S35" s="195"/>
      <c r="U35" s="15" t="s">
        <v>146</v>
      </c>
      <c r="V35" s="195" t="s">
        <v>199</v>
      </c>
      <c r="W35" s="195"/>
      <c r="X35" s="195"/>
      <c r="Y35" s="195"/>
      <c r="AB35" s="197"/>
      <c r="AC35" s="197"/>
      <c r="AD35" s="197"/>
      <c r="AE35" s="197"/>
    </row>
    <row r="36" spans="1:41" x14ac:dyDescent="0.15">
      <c r="C36" s="15" t="s">
        <v>27</v>
      </c>
      <c r="D36" s="195" t="s">
        <v>202</v>
      </c>
      <c r="E36" s="196"/>
      <c r="F36" s="196"/>
      <c r="G36" s="196"/>
      <c r="I36" s="15" t="s">
        <v>30</v>
      </c>
      <c r="J36" s="195" t="s">
        <v>203</v>
      </c>
      <c r="K36" s="195"/>
      <c r="L36" s="195"/>
      <c r="M36" s="195"/>
      <c r="O36" s="15" t="s">
        <v>53</v>
      </c>
      <c r="P36" s="195" t="s">
        <v>206</v>
      </c>
      <c r="Q36" s="195"/>
      <c r="R36" s="195"/>
      <c r="S36" s="195"/>
      <c r="U36" s="15" t="s">
        <v>175</v>
      </c>
      <c r="V36" s="195" t="s">
        <v>209</v>
      </c>
      <c r="W36" s="195"/>
      <c r="X36" s="195"/>
      <c r="Y36" s="195"/>
      <c r="AB36" s="197"/>
      <c r="AC36" s="197"/>
      <c r="AD36" s="197"/>
      <c r="AE36" s="197"/>
    </row>
    <row r="37" spans="1:41" x14ac:dyDescent="0.15">
      <c r="C37" s="15" t="s">
        <v>28</v>
      </c>
      <c r="D37" s="195" t="s">
        <v>200</v>
      </c>
      <c r="E37" s="196"/>
      <c r="F37" s="196"/>
      <c r="G37" s="196"/>
      <c r="I37" s="15" t="s">
        <v>4</v>
      </c>
      <c r="J37" s="195" t="s">
        <v>204</v>
      </c>
      <c r="K37" s="195"/>
      <c r="L37" s="195"/>
      <c r="M37" s="195"/>
      <c r="O37" s="15" t="s">
        <v>51</v>
      </c>
      <c r="P37" s="195" t="s">
        <v>207</v>
      </c>
      <c r="Q37" s="195"/>
      <c r="R37" s="195"/>
      <c r="S37" s="195"/>
      <c r="U37" s="15" t="s">
        <v>185</v>
      </c>
      <c r="V37" s="195" t="s">
        <v>210</v>
      </c>
      <c r="W37" s="195"/>
      <c r="X37" s="195"/>
      <c r="Y37" s="195"/>
      <c r="AB37" s="197"/>
      <c r="AC37" s="197"/>
      <c r="AD37" s="197"/>
      <c r="AE37" s="197"/>
    </row>
    <row r="38" spans="1:41" x14ac:dyDescent="0.15">
      <c r="C38" s="15" t="s">
        <v>145</v>
      </c>
      <c r="D38" s="195" t="s">
        <v>201</v>
      </c>
      <c r="E38" s="196"/>
      <c r="F38" s="196"/>
      <c r="G38" s="196"/>
      <c r="I38" s="15" t="s">
        <v>52</v>
      </c>
      <c r="J38" s="195" t="s">
        <v>205</v>
      </c>
      <c r="K38" s="195"/>
      <c r="L38" s="195"/>
      <c r="M38" s="195"/>
      <c r="O38" s="15" t="s">
        <v>58</v>
      </c>
      <c r="P38" s="195" t="s">
        <v>208</v>
      </c>
      <c r="Q38" s="195"/>
      <c r="R38" s="195"/>
      <c r="S38" s="195"/>
      <c r="U38" s="15" t="s">
        <v>186</v>
      </c>
      <c r="V38" s="195" t="s">
        <v>211</v>
      </c>
      <c r="W38" s="195"/>
      <c r="X38" s="195"/>
      <c r="Y38" s="195"/>
    </row>
    <row r="39" spans="1:41" ht="6" customHeight="1" x14ac:dyDescent="0.15">
      <c r="V39" s="8"/>
    </row>
    <row r="40" spans="1:41" x14ac:dyDescent="0.15">
      <c r="A40" s="1" t="s">
        <v>0</v>
      </c>
      <c r="V40" s="8"/>
    </row>
    <row r="41" spans="1:41" ht="6.95" customHeight="1" x14ac:dyDescent="0.15">
      <c r="V41" s="8"/>
    </row>
    <row r="42" spans="1:41" ht="17.100000000000001" customHeight="1" x14ac:dyDescent="0.15">
      <c r="B42" s="104"/>
      <c r="C42" s="104"/>
      <c r="D42" s="104"/>
      <c r="E42" s="68" t="s">
        <v>38</v>
      </c>
      <c r="F42" s="105"/>
      <c r="G42" s="106"/>
      <c r="H42" s="107" t="s">
        <v>176</v>
      </c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107" t="s">
        <v>163</v>
      </c>
      <c r="T42" s="82"/>
      <c r="U42" s="82"/>
      <c r="V42" s="82"/>
      <c r="W42" s="82"/>
      <c r="X42" s="82"/>
      <c r="Y42" s="82"/>
      <c r="Z42" s="82"/>
      <c r="AA42" s="82"/>
      <c r="AB42" s="82"/>
      <c r="AC42" s="83"/>
    </row>
    <row r="43" spans="1:41" ht="17.100000000000001" customHeight="1" x14ac:dyDescent="0.15">
      <c r="B43" s="68" t="s">
        <v>13</v>
      </c>
      <c r="C43" s="68"/>
      <c r="D43" s="68"/>
      <c r="E43" s="108" t="s">
        <v>59</v>
      </c>
      <c r="F43" s="109"/>
      <c r="G43" s="110"/>
      <c r="H43" s="107" t="s">
        <v>67</v>
      </c>
      <c r="I43" s="82"/>
      <c r="J43" s="82"/>
      <c r="K43" s="82"/>
      <c r="L43" s="82"/>
      <c r="M43" s="82"/>
      <c r="N43" s="82"/>
      <c r="O43" s="82"/>
      <c r="P43" s="83"/>
      <c r="Q43" s="41" t="s">
        <v>66</v>
      </c>
      <c r="R43" s="40"/>
      <c r="S43" s="111" t="s">
        <v>67</v>
      </c>
      <c r="T43" s="71"/>
      <c r="U43" s="71"/>
      <c r="V43" s="71"/>
      <c r="W43" s="71"/>
      <c r="X43" s="71"/>
      <c r="Y43" s="71"/>
      <c r="Z43" s="71"/>
      <c r="AA43" s="72"/>
      <c r="AB43" s="42" t="s">
        <v>66</v>
      </c>
      <c r="AC43" s="6"/>
    </row>
    <row r="44" spans="1:41" ht="17.100000000000001" customHeight="1" x14ac:dyDescent="0.15">
      <c r="B44" s="68" t="s">
        <v>23</v>
      </c>
      <c r="C44" s="68"/>
      <c r="D44" s="68"/>
      <c r="E44" s="89" t="s">
        <v>60</v>
      </c>
      <c r="F44" s="90"/>
      <c r="G44" s="90"/>
      <c r="H44" s="91" t="s">
        <v>212</v>
      </c>
      <c r="I44" s="92"/>
      <c r="J44" s="92"/>
      <c r="K44" s="93"/>
      <c r="L44" s="38" t="s">
        <v>79</v>
      </c>
      <c r="M44" s="88" t="s">
        <v>213</v>
      </c>
      <c r="N44" s="85"/>
      <c r="O44" s="85"/>
      <c r="P44" s="86"/>
      <c r="Q44" s="81" t="s">
        <v>152</v>
      </c>
      <c r="R44" s="87"/>
      <c r="S44" s="91" t="s">
        <v>214</v>
      </c>
      <c r="T44" s="92"/>
      <c r="U44" s="92"/>
      <c r="V44" s="93"/>
      <c r="W44" s="38" t="s">
        <v>79</v>
      </c>
      <c r="X44" s="88" t="s">
        <v>215</v>
      </c>
      <c r="Y44" s="85"/>
      <c r="Z44" s="85"/>
      <c r="AA44" s="86"/>
      <c r="AB44" s="81" t="s">
        <v>152</v>
      </c>
      <c r="AC44" s="83"/>
      <c r="AG44" s="45"/>
      <c r="AH44" s="45"/>
      <c r="AI44" s="45"/>
      <c r="AJ44" s="45"/>
      <c r="AK44" s="17"/>
      <c r="AL44" s="12"/>
      <c r="AM44" s="12"/>
      <c r="AN44" s="12"/>
      <c r="AO44" s="12"/>
    </row>
    <row r="45" spans="1:41" ht="17.100000000000001" customHeight="1" x14ac:dyDescent="0.15">
      <c r="B45" s="68" t="s">
        <v>14</v>
      </c>
      <c r="C45" s="68"/>
      <c r="D45" s="68"/>
      <c r="E45" s="89" t="s">
        <v>147</v>
      </c>
      <c r="F45" s="90"/>
      <c r="G45" s="90"/>
      <c r="H45" s="84" t="s">
        <v>216</v>
      </c>
      <c r="I45" s="85"/>
      <c r="J45" s="85"/>
      <c r="K45" s="86"/>
      <c r="L45" s="38" t="s">
        <v>79</v>
      </c>
      <c r="M45" s="88" t="s">
        <v>217</v>
      </c>
      <c r="N45" s="85"/>
      <c r="O45" s="85"/>
      <c r="P45" s="86"/>
      <c r="Q45" s="81" t="s">
        <v>152</v>
      </c>
      <c r="R45" s="87"/>
      <c r="S45" s="84" t="s">
        <v>218</v>
      </c>
      <c r="T45" s="85"/>
      <c r="U45" s="85"/>
      <c r="V45" s="86"/>
      <c r="W45" s="38" t="s">
        <v>79</v>
      </c>
      <c r="X45" s="88" t="s">
        <v>219</v>
      </c>
      <c r="Y45" s="85"/>
      <c r="Z45" s="85"/>
      <c r="AA45" s="86"/>
      <c r="AB45" s="81" t="s">
        <v>152</v>
      </c>
      <c r="AC45" s="83"/>
      <c r="AG45" s="45"/>
      <c r="AH45" s="45"/>
      <c r="AI45" s="45"/>
      <c r="AJ45" s="45"/>
      <c r="AK45" s="17"/>
      <c r="AL45" s="12"/>
      <c r="AM45" s="12"/>
      <c r="AN45" s="12"/>
      <c r="AO45" s="12"/>
    </row>
    <row r="46" spans="1:41" ht="17.100000000000001" customHeight="1" x14ac:dyDescent="0.15">
      <c r="B46" s="68" t="s">
        <v>15</v>
      </c>
      <c r="C46" s="68"/>
      <c r="D46" s="68"/>
      <c r="E46" s="89" t="s">
        <v>148</v>
      </c>
      <c r="F46" s="90"/>
      <c r="G46" s="103"/>
      <c r="H46" s="84" t="s">
        <v>212</v>
      </c>
      <c r="I46" s="85"/>
      <c r="J46" s="85"/>
      <c r="K46" s="86"/>
      <c r="L46" s="38" t="s">
        <v>79</v>
      </c>
      <c r="M46" s="88" t="s">
        <v>214</v>
      </c>
      <c r="N46" s="85"/>
      <c r="O46" s="85"/>
      <c r="P46" s="86"/>
      <c r="Q46" s="81" t="s">
        <v>152</v>
      </c>
      <c r="R46" s="87"/>
      <c r="S46" s="91" t="s">
        <v>213</v>
      </c>
      <c r="T46" s="92"/>
      <c r="U46" s="92"/>
      <c r="V46" s="93"/>
      <c r="W46" s="38" t="s">
        <v>79</v>
      </c>
      <c r="X46" s="88" t="s">
        <v>215</v>
      </c>
      <c r="Y46" s="85"/>
      <c r="Z46" s="85"/>
      <c r="AA46" s="86"/>
      <c r="AB46" s="81" t="s">
        <v>152</v>
      </c>
      <c r="AC46" s="83"/>
      <c r="AG46" s="12"/>
      <c r="AH46" s="12"/>
      <c r="AI46" s="12"/>
      <c r="AJ46" s="12"/>
      <c r="AK46" s="17"/>
      <c r="AL46" s="12"/>
      <c r="AM46" s="12"/>
      <c r="AN46" s="12"/>
      <c r="AO46" s="12"/>
    </row>
    <row r="47" spans="1:41" ht="17.100000000000001" customHeight="1" x14ac:dyDescent="0.15">
      <c r="B47" s="68" t="s">
        <v>16</v>
      </c>
      <c r="C47" s="68"/>
      <c r="D47" s="68"/>
      <c r="E47" s="89" t="s">
        <v>149</v>
      </c>
      <c r="F47" s="90"/>
      <c r="G47" s="90"/>
      <c r="H47" s="91" t="s">
        <v>216</v>
      </c>
      <c r="I47" s="92"/>
      <c r="J47" s="92"/>
      <c r="K47" s="93"/>
      <c r="L47" s="38" t="s">
        <v>79</v>
      </c>
      <c r="M47" s="88" t="s">
        <v>218</v>
      </c>
      <c r="N47" s="85"/>
      <c r="O47" s="85"/>
      <c r="P47" s="86"/>
      <c r="Q47" s="81" t="s">
        <v>152</v>
      </c>
      <c r="R47" s="87"/>
      <c r="S47" s="91" t="s">
        <v>217</v>
      </c>
      <c r="T47" s="92"/>
      <c r="U47" s="92"/>
      <c r="V47" s="93"/>
      <c r="W47" s="38" t="s">
        <v>79</v>
      </c>
      <c r="X47" s="88" t="s">
        <v>219</v>
      </c>
      <c r="Y47" s="85"/>
      <c r="Z47" s="85"/>
      <c r="AA47" s="86"/>
      <c r="AB47" s="81" t="s">
        <v>152</v>
      </c>
      <c r="AC47" s="83"/>
      <c r="AG47" s="12"/>
      <c r="AH47" s="12"/>
      <c r="AI47" s="12"/>
      <c r="AJ47" s="12"/>
      <c r="AK47" s="17"/>
      <c r="AL47" s="12"/>
      <c r="AM47" s="12"/>
      <c r="AN47" s="12"/>
      <c r="AO47" s="12"/>
    </row>
    <row r="48" spans="1:41" ht="17.100000000000001" customHeight="1" x14ac:dyDescent="0.15">
      <c r="B48" s="68" t="s">
        <v>17</v>
      </c>
      <c r="C48" s="68"/>
      <c r="D48" s="68"/>
      <c r="E48" s="89" t="s">
        <v>65</v>
      </c>
      <c r="F48" s="90"/>
      <c r="G48" s="90"/>
      <c r="H48" s="91" t="s">
        <v>212</v>
      </c>
      <c r="I48" s="92"/>
      <c r="J48" s="92"/>
      <c r="K48" s="93"/>
      <c r="L48" s="38" t="s">
        <v>79</v>
      </c>
      <c r="M48" s="88" t="s">
        <v>215</v>
      </c>
      <c r="N48" s="85"/>
      <c r="O48" s="85"/>
      <c r="P48" s="86"/>
      <c r="Q48" s="81" t="s">
        <v>152</v>
      </c>
      <c r="R48" s="87"/>
      <c r="S48" s="84" t="s">
        <v>213</v>
      </c>
      <c r="T48" s="85"/>
      <c r="U48" s="85"/>
      <c r="V48" s="86"/>
      <c r="W48" s="38" t="s">
        <v>79</v>
      </c>
      <c r="X48" s="88" t="s">
        <v>214</v>
      </c>
      <c r="Y48" s="85"/>
      <c r="Z48" s="85"/>
      <c r="AA48" s="86"/>
      <c r="AB48" s="81" t="s">
        <v>152</v>
      </c>
      <c r="AC48" s="83"/>
      <c r="AG48" s="45"/>
      <c r="AH48" s="45"/>
      <c r="AI48" s="45"/>
      <c r="AJ48" s="45"/>
      <c r="AK48" s="17"/>
      <c r="AL48" s="12"/>
      <c r="AM48" s="12"/>
      <c r="AN48" s="12"/>
      <c r="AO48" s="12"/>
    </row>
    <row r="49" spans="2:41" ht="17.100000000000001" customHeight="1" x14ac:dyDescent="0.15">
      <c r="B49" s="68" t="s">
        <v>18</v>
      </c>
      <c r="C49" s="68"/>
      <c r="D49" s="68"/>
      <c r="E49" s="89" t="s">
        <v>150</v>
      </c>
      <c r="F49" s="90"/>
      <c r="G49" s="90"/>
      <c r="H49" s="112" t="s">
        <v>216</v>
      </c>
      <c r="I49" s="113"/>
      <c r="J49" s="113"/>
      <c r="K49" s="113"/>
      <c r="L49" s="38" t="s">
        <v>79</v>
      </c>
      <c r="M49" s="114" t="s">
        <v>219</v>
      </c>
      <c r="N49" s="114"/>
      <c r="O49" s="114"/>
      <c r="P49" s="114"/>
      <c r="Q49" s="68" t="s">
        <v>152</v>
      </c>
      <c r="R49" s="81"/>
      <c r="S49" s="112" t="s">
        <v>217</v>
      </c>
      <c r="T49" s="113"/>
      <c r="U49" s="113"/>
      <c r="V49" s="113"/>
      <c r="W49" s="38" t="s">
        <v>79</v>
      </c>
      <c r="X49" s="114" t="s">
        <v>218</v>
      </c>
      <c r="Y49" s="114"/>
      <c r="Z49" s="114"/>
      <c r="AA49" s="114"/>
      <c r="AB49" s="68" t="s">
        <v>152</v>
      </c>
      <c r="AC49" s="68"/>
      <c r="AG49" s="45"/>
      <c r="AH49" s="45"/>
      <c r="AI49" s="45"/>
      <c r="AJ49" s="45"/>
      <c r="AK49" s="17"/>
      <c r="AL49" s="12"/>
      <c r="AM49" s="12"/>
      <c r="AN49" s="12"/>
      <c r="AO49" s="12"/>
    </row>
    <row r="50" spans="2:41" ht="17.100000000000001" customHeight="1" x14ac:dyDescent="0.15">
      <c r="B50" s="68" t="s">
        <v>129</v>
      </c>
      <c r="C50" s="68"/>
      <c r="D50" s="68"/>
      <c r="E50" s="89" t="s">
        <v>151</v>
      </c>
      <c r="F50" s="90"/>
      <c r="G50" s="90"/>
      <c r="H50" s="94" t="s">
        <v>162</v>
      </c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6"/>
      <c r="AG50" s="12"/>
      <c r="AH50" s="12"/>
      <c r="AI50" s="12"/>
      <c r="AJ50" s="12"/>
      <c r="AK50" s="17"/>
      <c r="AL50" s="12"/>
      <c r="AM50" s="12"/>
      <c r="AN50" s="12"/>
      <c r="AO50" s="12"/>
    </row>
    <row r="51" spans="2:41" ht="17.100000000000001" customHeight="1" x14ac:dyDescent="0.15">
      <c r="B51" s="68"/>
      <c r="C51" s="68"/>
      <c r="D51" s="68"/>
      <c r="E51" s="89" t="s">
        <v>106</v>
      </c>
      <c r="F51" s="90"/>
      <c r="G51" s="103"/>
      <c r="H51" s="94" t="s">
        <v>81</v>
      </c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6"/>
      <c r="AG51" s="12"/>
      <c r="AH51" s="12"/>
      <c r="AI51" s="12"/>
      <c r="AJ51" s="12"/>
      <c r="AK51" s="17"/>
      <c r="AL51" s="12"/>
      <c r="AM51" s="12"/>
      <c r="AN51" s="12"/>
      <c r="AO51" s="12"/>
    </row>
    <row r="52" spans="2:41" ht="6" customHeight="1" x14ac:dyDescent="0.15">
      <c r="V52" s="8"/>
    </row>
    <row r="53" spans="2:41" ht="4.5" hidden="1" customHeight="1" thickBot="1" x14ac:dyDescent="0.2">
      <c r="V53" s="8"/>
    </row>
    <row r="54" spans="2:41" ht="4.5" hidden="1" customHeight="1" x14ac:dyDescent="0.15">
      <c r="B54" s="126"/>
      <c r="C54" s="127"/>
      <c r="D54" s="127"/>
      <c r="E54" s="231" t="s">
        <v>38</v>
      </c>
      <c r="F54" s="232"/>
      <c r="G54" s="233"/>
      <c r="H54" s="209" t="s">
        <v>96</v>
      </c>
      <c r="I54" s="210"/>
      <c r="J54" s="210"/>
      <c r="K54" s="210"/>
      <c r="L54" s="210"/>
      <c r="M54" s="210"/>
      <c r="N54" s="210"/>
      <c r="O54" s="210"/>
      <c r="P54" s="210"/>
      <c r="Q54" s="210"/>
      <c r="R54" s="211"/>
      <c r="S54" s="212" t="s">
        <v>97</v>
      </c>
      <c r="T54" s="213"/>
      <c r="U54" s="213"/>
      <c r="V54" s="213"/>
      <c r="W54" s="213"/>
      <c r="X54" s="213"/>
      <c r="Y54" s="213"/>
      <c r="Z54" s="213"/>
      <c r="AA54" s="213"/>
      <c r="AB54" s="213"/>
      <c r="AC54" s="214"/>
    </row>
    <row r="55" spans="2:41" ht="4.5" hidden="1" customHeight="1" x14ac:dyDescent="0.15">
      <c r="B55" s="160" t="s">
        <v>13</v>
      </c>
      <c r="C55" s="68"/>
      <c r="D55" s="68"/>
      <c r="E55" s="108" t="s">
        <v>59</v>
      </c>
      <c r="F55" s="109"/>
      <c r="G55" s="110"/>
      <c r="H55" s="107" t="s">
        <v>67</v>
      </c>
      <c r="I55" s="82"/>
      <c r="J55" s="82"/>
      <c r="K55" s="82"/>
      <c r="L55" s="82"/>
      <c r="M55" s="82"/>
      <c r="N55" s="82"/>
      <c r="O55" s="82"/>
      <c r="P55" s="83"/>
      <c r="Q55" s="27" t="s">
        <v>66</v>
      </c>
      <c r="R55" s="28"/>
      <c r="S55" s="107" t="s">
        <v>67</v>
      </c>
      <c r="T55" s="82"/>
      <c r="U55" s="82"/>
      <c r="V55" s="82"/>
      <c r="W55" s="82"/>
      <c r="X55" s="82"/>
      <c r="Y55" s="82"/>
      <c r="Z55" s="82"/>
      <c r="AA55" s="83"/>
      <c r="AB55" s="27" t="s">
        <v>66</v>
      </c>
      <c r="AC55" s="28"/>
    </row>
    <row r="56" spans="2:41" ht="4.5" hidden="1" customHeight="1" x14ac:dyDescent="0.15">
      <c r="B56" s="160" t="s">
        <v>23</v>
      </c>
      <c r="C56" s="68"/>
      <c r="D56" s="68"/>
      <c r="E56" s="89" t="s">
        <v>60</v>
      </c>
      <c r="F56" s="90"/>
      <c r="G56" s="90"/>
      <c r="H56" s="228" t="s">
        <v>98</v>
      </c>
      <c r="I56" s="90"/>
      <c r="J56" s="90"/>
      <c r="K56" s="226"/>
      <c r="L56" s="38" t="s">
        <v>79</v>
      </c>
      <c r="M56" s="110" t="s">
        <v>99</v>
      </c>
      <c r="N56" s="201"/>
      <c r="O56" s="201"/>
      <c r="P56" s="202"/>
      <c r="Q56" s="27" t="s">
        <v>92</v>
      </c>
      <c r="R56" s="29"/>
      <c r="S56" s="228"/>
      <c r="T56" s="90"/>
      <c r="U56" s="90"/>
      <c r="V56" s="226"/>
      <c r="W56" s="38" t="s">
        <v>79</v>
      </c>
      <c r="X56" s="110"/>
      <c r="Y56" s="201"/>
      <c r="Z56" s="201"/>
      <c r="AA56" s="202"/>
      <c r="AB56" s="81"/>
      <c r="AC56" s="87"/>
    </row>
    <row r="57" spans="2:41" ht="4.5" hidden="1" customHeight="1" x14ac:dyDescent="0.15">
      <c r="B57" s="160" t="s">
        <v>14</v>
      </c>
      <c r="C57" s="68"/>
      <c r="D57" s="68"/>
      <c r="E57" s="89" t="s">
        <v>61</v>
      </c>
      <c r="F57" s="90"/>
      <c r="G57" s="90"/>
      <c r="H57" s="228" t="s">
        <v>101</v>
      </c>
      <c r="I57" s="90"/>
      <c r="J57" s="90"/>
      <c r="K57" s="226"/>
      <c r="L57" s="38" t="s">
        <v>79</v>
      </c>
      <c r="M57" s="110" t="s">
        <v>102</v>
      </c>
      <c r="N57" s="201"/>
      <c r="O57" s="201"/>
      <c r="P57" s="202"/>
      <c r="Q57" s="27" t="s">
        <v>90</v>
      </c>
      <c r="R57" s="29"/>
      <c r="S57" s="228"/>
      <c r="T57" s="90"/>
      <c r="U57" s="90"/>
      <c r="V57" s="226"/>
      <c r="W57" s="38" t="s">
        <v>79</v>
      </c>
      <c r="X57" s="110"/>
      <c r="Y57" s="201"/>
      <c r="Z57" s="201"/>
      <c r="AA57" s="202"/>
      <c r="AB57" s="81"/>
      <c r="AC57" s="87"/>
    </row>
    <row r="58" spans="2:41" ht="4.5" hidden="1" customHeight="1" x14ac:dyDescent="0.15">
      <c r="B58" s="160" t="s">
        <v>15</v>
      </c>
      <c r="C58" s="68"/>
      <c r="D58" s="68"/>
      <c r="E58" s="89" t="s">
        <v>62</v>
      </c>
      <c r="F58" s="90"/>
      <c r="G58" s="90"/>
      <c r="H58" s="228" t="s">
        <v>98</v>
      </c>
      <c r="I58" s="90"/>
      <c r="J58" s="90"/>
      <c r="K58" s="226"/>
      <c r="L58" s="38" t="s">
        <v>79</v>
      </c>
      <c r="M58" s="89" t="s">
        <v>100</v>
      </c>
      <c r="N58" s="90"/>
      <c r="O58" s="90"/>
      <c r="P58" s="226"/>
      <c r="Q58" s="27" t="s">
        <v>93</v>
      </c>
      <c r="R58" s="29"/>
      <c r="S58" s="200"/>
      <c r="T58" s="201"/>
      <c r="U58" s="201"/>
      <c r="V58" s="202"/>
      <c r="W58" s="38" t="s">
        <v>79</v>
      </c>
      <c r="X58" s="110"/>
      <c r="Y58" s="201"/>
      <c r="Z58" s="201"/>
      <c r="AA58" s="202"/>
      <c r="AB58" s="81"/>
      <c r="AC58" s="87"/>
    </row>
    <row r="59" spans="2:41" ht="4.5" hidden="1" customHeight="1" x14ac:dyDescent="0.15">
      <c r="B59" s="160" t="s">
        <v>16</v>
      </c>
      <c r="C59" s="68"/>
      <c r="D59" s="68"/>
      <c r="E59" s="89" t="s">
        <v>63</v>
      </c>
      <c r="F59" s="90"/>
      <c r="G59" s="90"/>
      <c r="H59" s="228" t="s">
        <v>101</v>
      </c>
      <c r="I59" s="90"/>
      <c r="J59" s="90"/>
      <c r="K59" s="226"/>
      <c r="L59" s="38" t="s">
        <v>79</v>
      </c>
      <c r="M59" s="89" t="s">
        <v>103</v>
      </c>
      <c r="N59" s="90"/>
      <c r="O59" s="90"/>
      <c r="P59" s="226"/>
      <c r="Q59" s="27" t="s">
        <v>94</v>
      </c>
      <c r="R59" s="29"/>
      <c r="S59" s="200"/>
      <c r="T59" s="201"/>
      <c r="U59" s="201"/>
      <c r="V59" s="202"/>
      <c r="W59" s="38" t="s">
        <v>79</v>
      </c>
      <c r="X59" s="110"/>
      <c r="Y59" s="201"/>
      <c r="Z59" s="201"/>
      <c r="AA59" s="202"/>
      <c r="AB59" s="81"/>
      <c r="AC59" s="87"/>
    </row>
    <row r="60" spans="2:41" ht="4.5" hidden="1" customHeight="1" x14ac:dyDescent="0.15">
      <c r="B60" s="160" t="s">
        <v>17</v>
      </c>
      <c r="C60" s="68"/>
      <c r="D60" s="68"/>
      <c r="E60" s="89" t="s">
        <v>64</v>
      </c>
      <c r="F60" s="90"/>
      <c r="G60" s="90"/>
      <c r="H60" s="228" t="s">
        <v>99</v>
      </c>
      <c r="I60" s="90"/>
      <c r="J60" s="90"/>
      <c r="K60" s="226"/>
      <c r="L60" s="38" t="s">
        <v>79</v>
      </c>
      <c r="M60" s="110" t="s">
        <v>100</v>
      </c>
      <c r="N60" s="201"/>
      <c r="O60" s="201"/>
      <c r="P60" s="202"/>
      <c r="Q60" s="27" t="s">
        <v>91</v>
      </c>
      <c r="R60" s="30"/>
      <c r="S60" s="200"/>
      <c r="T60" s="201"/>
      <c r="U60" s="201"/>
      <c r="V60" s="202"/>
      <c r="W60" s="38" t="s">
        <v>79</v>
      </c>
      <c r="X60" s="89"/>
      <c r="Y60" s="90"/>
      <c r="Z60" s="90"/>
      <c r="AA60" s="226"/>
      <c r="AB60" s="81"/>
      <c r="AC60" s="87"/>
    </row>
    <row r="61" spans="2:41" ht="4.5" hidden="1" customHeight="1" thickBot="1" x14ac:dyDescent="0.2">
      <c r="B61" s="156" t="s">
        <v>18</v>
      </c>
      <c r="C61" s="157"/>
      <c r="D61" s="157"/>
      <c r="E61" s="158" t="s">
        <v>65</v>
      </c>
      <c r="F61" s="159"/>
      <c r="G61" s="159"/>
      <c r="H61" s="229" t="s">
        <v>102</v>
      </c>
      <c r="I61" s="159"/>
      <c r="J61" s="159"/>
      <c r="K61" s="227"/>
      <c r="L61" s="39" t="s">
        <v>79</v>
      </c>
      <c r="M61" s="230" t="s">
        <v>103</v>
      </c>
      <c r="N61" s="204"/>
      <c r="O61" s="204"/>
      <c r="P61" s="205"/>
      <c r="Q61" s="31" t="s">
        <v>95</v>
      </c>
      <c r="R61" s="32"/>
      <c r="S61" s="203"/>
      <c r="T61" s="204"/>
      <c r="U61" s="204"/>
      <c r="V61" s="205"/>
      <c r="W61" s="39" t="s">
        <v>79</v>
      </c>
      <c r="X61" s="158"/>
      <c r="Y61" s="159"/>
      <c r="Z61" s="159"/>
      <c r="AA61" s="227"/>
      <c r="AB61" s="183"/>
      <c r="AC61" s="225"/>
    </row>
    <row r="62" spans="2:41" ht="4.5" hidden="1" customHeight="1" thickBot="1" x14ac:dyDescent="0.2">
      <c r="B62" s="156" t="s">
        <v>81</v>
      </c>
      <c r="C62" s="157"/>
      <c r="D62" s="157"/>
      <c r="E62" s="158" t="s">
        <v>80</v>
      </c>
      <c r="F62" s="159"/>
      <c r="G62" s="159"/>
      <c r="H62" s="206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8"/>
    </row>
    <row r="63" spans="2:41" ht="4.5" hidden="1" customHeight="1" x14ac:dyDescent="0.15">
      <c r="V63" s="8"/>
    </row>
    <row r="64" spans="2:41" ht="4.5" hidden="1" customHeight="1" x14ac:dyDescent="0.15">
      <c r="V64" s="8"/>
    </row>
    <row r="65" spans="1:29" ht="4.5" hidden="1" customHeight="1" x14ac:dyDescent="0.15">
      <c r="V65" s="8"/>
    </row>
    <row r="66" spans="1:29" ht="4.5" hidden="1" customHeight="1" x14ac:dyDescent="0.15">
      <c r="V66" s="8"/>
    </row>
    <row r="67" spans="1:29" ht="4.5" hidden="1" customHeight="1" x14ac:dyDescent="0.15">
      <c r="V67" s="8"/>
    </row>
    <row r="68" spans="1:29" ht="6.6" customHeight="1" x14ac:dyDescent="0.15">
      <c r="V68" s="8"/>
    </row>
    <row r="69" spans="1:29" ht="18.75" customHeight="1" x14ac:dyDescent="0.15">
      <c r="B69" s="104"/>
      <c r="C69" s="104"/>
      <c r="D69" s="104"/>
      <c r="E69" s="68" t="s">
        <v>38</v>
      </c>
      <c r="F69" s="105"/>
      <c r="G69" s="106"/>
      <c r="H69" s="107" t="s">
        <v>178</v>
      </c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107" t="s">
        <v>177</v>
      </c>
      <c r="T69" s="82"/>
      <c r="U69" s="82"/>
      <c r="V69" s="82"/>
      <c r="W69" s="82"/>
      <c r="X69" s="82"/>
      <c r="Y69" s="82"/>
      <c r="Z69" s="82"/>
      <c r="AA69" s="82"/>
      <c r="AB69" s="82"/>
      <c r="AC69" s="83"/>
    </row>
    <row r="70" spans="1:29" ht="18.75" customHeight="1" x14ac:dyDescent="0.15">
      <c r="B70" s="68" t="s">
        <v>13</v>
      </c>
      <c r="C70" s="68"/>
      <c r="D70" s="68"/>
      <c r="E70" s="108" t="s">
        <v>59</v>
      </c>
      <c r="F70" s="109"/>
      <c r="G70" s="110"/>
      <c r="H70" s="107" t="s">
        <v>67</v>
      </c>
      <c r="I70" s="82"/>
      <c r="J70" s="82"/>
      <c r="K70" s="82"/>
      <c r="L70" s="82"/>
      <c r="M70" s="82"/>
      <c r="N70" s="82"/>
      <c r="O70" s="82"/>
      <c r="P70" s="83"/>
      <c r="Q70" s="41" t="s">
        <v>66</v>
      </c>
      <c r="R70" s="40"/>
      <c r="S70" s="111" t="s">
        <v>67</v>
      </c>
      <c r="T70" s="71"/>
      <c r="U70" s="71"/>
      <c r="V70" s="71"/>
      <c r="W70" s="71"/>
      <c r="X70" s="71"/>
      <c r="Y70" s="71"/>
      <c r="Z70" s="71"/>
      <c r="AA70" s="72"/>
      <c r="AB70" s="42" t="s">
        <v>66</v>
      </c>
      <c r="AC70" s="6"/>
    </row>
    <row r="71" spans="1:29" ht="18.75" customHeight="1" x14ac:dyDescent="0.15">
      <c r="B71" s="68" t="s">
        <v>23</v>
      </c>
      <c r="C71" s="68"/>
      <c r="D71" s="68"/>
      <c r="E71" s="89" t="s">
        <v>60</v>
      </c>
      <c r="F71" s="90"/>
      <c r="G71" s="90"/>
      <c r="H71" s="91" t="s">
        <v>220</v>
      </c>
      <c r="I71" s="92"/>
      <c r="J71" s="92"/>
      <c r="K71" s="93"/>
      <c r="L71" s="38" t="s">
        <v>79</v>
      </c>
      <c r="M71" s="88" t="s">
        <v>221</v>
      </c>
      <c r="N71" s="85"/>
      <c r="O71" s="85"/>
      <c r="P71" s="86"/>
      <c r="Q71" s="81" t="s">
        <v>128</v>
      </c>
      <c r="R71" s="87"/>
      <c r="S71" s="91" t="s">
        <v>222</v>
      </c>
      <c r="T71" s="92"/>
      <c r="U71" s="92"/>
      <c r="V71" s="93"/>
      <c r="W71" s="38" t="s">
        <v>79</v>
      </c>
      <c r="X71" s="88" t="s">
        <v>223</v>
      </c>
      <c r="Y71" s="85"/>
      <c r="Z71" s="85"/>
      <c r="AA71" s="86"/>
      <c r="AB71" s="81" t="s">
        <v>128</v>
      </c>
      <c r="AC71" s="83"/>
    </row>
    <row r="72" spans="1:29" ht="18.75" customHeight="1" x14ac:dyDescent="0.15">
      <c r="B72" s="68" t="s">
        <v>14</v>
      </c>
      <c r="C72" s="68"/>
      <c r="D72" s="68"/>
      <c r="E72" s="89" t="s">
        <v>147</v>
      </c>
      <c r="F72" s="90"/>
      <c r="G72" s="90"/>
      <c r="H72" s="84" t="s">
        <v>224</v>
      </c>
      <c r="I72" s="85"/>
      <c r="J72" s="85"/>
      <c r="K72" s="86"/>
      <c r="L72" s="38" t="s">
        <v>79</v>
      </c>
      <c r="M72" s="88" t="s">
        <v>225</v>
      </c>
      <c r="N72" s="85"/>
      <c r="O72" s="85"/>
      <c r="P72" s="86"/>
      <c r="Q72" s="81" t="s">
        <v>128</v>
      </c>
      <c r="R72" s="87"/>
      <c r="S72" s="84" t="s">
        <v>226</v>
      </c>
      <c r="T72" s="85"/>
      <c r="U72" s="85"/>
      <c r="V72" s="86"/>
      <c r="W72" s="38" t="s">
        <v>79</v>
      </c>
      <c r="X72" s="88" t="s">
        <v>227</v>
      </c>
      <c r="Y72" s="85"/>
      <c r="Z72" s="85"/>
      <c r="AA72" s="86"/>
      <c r="AB72" s="81" t="s">
        <v>128</v>
      </c>
      <c r="AC72" s="83"/>
    </row>
    <row r="73" spans="1:29" ht="18.75" customHeight="1" x14ac:dyDescent="0.15">
      <c r="B73" s="68" t="s">
        <v>15</v>
      </c>
      <c r="C73" s="68"/>
      <c r="D73" s="68"/>
      <c r="E73" s="89" t="s">
        <v>148</v>
      </c>
      <c r="F73" s="90"/>
      <c r="G73" s="103"/>
      <c r="H73" s="91" t="s">
        <v>220</v>
      </c>
      <c r="I73" s="92"/>
      <c r="J73" s="92"/>
      <c r="K73" s="93"/>
      <c r="L73" s="38" t="s">
        <v>79</v>
      </c>
      <c r="M73" s="91" t="s">
        <v>222</v>
      </c>
      <c r="N73" s="92"/>
      <c r="O73" s="92"/>
      <c r="P73" s="93"/>
      <c r="Q73" s="81" t="s">
        <v>128</v>
      </c>
      <c r="R73" s="87"/>
      <c r="S73" s="88" t="s">
        <v>221</v>
      </c>
      <c r="T73" s="85"/>
      <c r="U73" s="85"/>
      <c r="V73" s="86"/>
      <c r="W73" s="38" t="s">
        <v>79</v>
      </c>
      <c r="X73" s="88" t="s">
        <v>223</v>
      </c>
      <c r="Y73" s="85"/>
      <c r="Z73" s="85"/>
      <c r="AA73" s="86"/>
      <c r="AB73" s="81" t="s">
        <v>128</v>
      </c>
      <c r="AC73" s="83"/>
    </row>
    <row r="74" spans="1:29" ht="18.75" customHeight="1" x14ac:dyDescent="0.15">
      <c r="B74" s="68" t="s">
        <v>16</v>
      </c>
      <c r="C74" s="68"/>
      <c r="D74" s="68"/>
      <c r="E74" s="89" t="s">
        <v>149</v>
      </c>
      <c r="F74" s="90"/>
      <c r="G74" s="90"/>
      <c r="H74" s="84" t="s">
        <v>224</v>
      </c>
      <c r="I74" s="85"/>
      <c r="J74" s="85"/>
      <c r="K74" s="86"/>
      <c r="L74" s="38" t="s">
        <v>79</v>
      </c>
      <c r="M74" s="84" t="s">
        <v>226</v>
      </c>
      <c r="N74" s="85"/>
      <c r="O74" s="85"/>
      <c r="P74" s="86"/>
      <c r="Q74" s="81" t="s">
        <v>128</v>
      </c>
      <c r="R74" s="87"/>
      <c r="S74" s="88" t="s">
        <v>225</v>
      </c>
      <c r="T74" s="85"/>
      <c r="U74" s="85"/>
      <c r="V74" s="86"/>
      <c r="W74" s="38" t="s">
        <v>79</v>
      </c>
      <c r="X74" s="88" t="s">
        <v>227</v>
      </c>
      <c r="Y74" s="85"/>
      <c r="Z74" s="85"/>
      <c r="AA74" s="86"/>
      <c r="AB74" s="81" t="s">
        <v>128</v>
      </c>
      <c r="AC74" s="83"/>
    </row>
    <row r="75" spans="1:29" ht="18.75" customHeight="1" x14ac:dyDescent="0.15">
      <c r="B75" s="68" t="s">
        <v>17</v>
      </c>
      <c r="C75" s="68"/>
      <c r="D75" s="68"/>
      <c r="E75" s="89" t="s">
        <v>65</v>
      </c>
      <c r="F75" s="90"/>
      <c r="G75" s="90"/>
      <c r="H75" s="91" t="s">
        <v>220</v>
      </c>
      <c r="I75" s="92"/>
      <c r="J75" s="92"/>
      <c r="K75" s="93"/>
      <c r="L75" s="38" t="s">
        <v>79</v>
      </c>
      <c r="M75" s="88" t="s">
        <v>223</v>
      </c>
      <c r="N75" s="85"/>
      <c r="O75" s="85"/>
      <c r="P75" s="86"/>
      <c r="Q75" s="81" t="s">
        <v>128</v>
      </c>
      <c r="R75" s="87"/>
      <c r="S75" s="88" t="s">
        <v>221</v>
      </c>
      <c r="T75" s="85"/>
      <c r="U75" s="85"/>
      <c r="V75" s="86"/>
      <c r="W75" s="38" t="s">
        <v>79</v>
      </c>
      <c r="X75" s="91" t="s">
        <v>222</v>
      </c>
      <c r="Y75" s="92"/>
      <c r="Z75" s="92"/>
      <c r="AA75" s="93"/>
      <c r="AB75" s="81" t="s">
        <v>128</v>
      </c>
      <c r="AC75" s="83"/>
    </row>
    <row r="76" spans="1:29" ht="18.75" customHeight="1" x14ac:dyDescent="0.15">
      <c r="B76" s="68" t="s">
        <v>18</v>
      </c>
      <c r="C76" s="68"/>
      <c r="D76" s="68"/>
      <c r="E76" s="89" t="s">
        <v>150</v>
      </c>
      <c r="F76" s="90"/>
      <c r="G76" s="90"/>
      <c r="H76" s="84" t="s">
        <v>224</v>
      </c>
      <c r="I76" s="85"/>
      <c r="J76" s="85"/>
      <c r="K76" s="86"/>
      <c r="L76" s="38" t="s">
        <v>79</v>
      </c>
      <c r="M76" s="88" t="s">
        <v>227</v>
      </c>
      <c r="N76" s="85"/>
      <c r="O76" s="85"/>
      <c r="P76" s="86"/>
      <c r="Q76" s="68" t="s">
        <v>128</v>
      </c>
      <c r="R76" s="81"/>
      <c r="S76" s="88" t="s">
        <v>225</v>
      </c>
      <c r="T76" s="85"/>
      <c r="U76" s="85"/>
      <c r="V76" s="86"/>
      <c r="W76" s="38" t="s">
        <v>79</v>
      </c>
      <c r="X76" s="84" t="s">
        <v>226</v>
      </c>
      <c r="Y76" s="85"/>
      <c r="Z76" s="85"/>
      <c r="AA76" s="86"/>
      <c r="AB76" s="68" t="s">
        <v>128</v>
      </c>
      <c r="AC76" s="68"/>
    </row>
    <row r="77" spans="1:29" ht="18.75" customHeight="1" x14ac:dyDescent="0.15">
      <c r="B77" s="68" t="s">
        <v>129</v>
      </c>
      <c r="C77" s="68"/>
      <c r="D77" s="68"/>
      <c r="E77" s="89" t="s">
        <v>151</v>
      </c>
      <c r="F77" s="90"/>
      <c r="G77" s="90"/>
      <c r="H77" s="94" t="s">
        <v>162</v>
      </c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6"/>
    </row>
    <row r="78" spans="1:29" ht="18.75" customHeight="1" x14ac:dyDescent="0.15">
      <c r="B78" s="68"/>
      <c r="C78" s="68"/>
      <c r="D78" s="68"/>
      <c r="E78" s="89" t="s">
        <v>106</v>
      </c>
      <c r="F78" s="90"/>
      <c r="G78" s="90"/>
      <c r="H78" s="94" t="s">
        <v>81</v>
      </c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6"/>
    </row>
    <row r="79" spans="1:29" ht="3.6" customHeight="1" x14ac:dyDescent="0.15">
      <c r="V79" s="8"/>
    </row>
    <row r="80" spans="1:29" x14ac:dyDescent="0.15">
      <c r="A80" s="1" t="s">
        <v>68</v>
      </c>
      <c r="V80" s="8"/>
    </row>
    <row r="81" spans="1:75" x14ac:dyDescent="0.15">
      <c r="V81" s="8"/>
      <c r="AQ81" s="100" t="str">
        <f>IF(AP64=0,"",10000000000+(AA81*100000000)+(100000+(AG81*1000))+(AC81))</f>
        <v/>
      </c>
    </row>
    <row r="82" spans="1:75" ht="6" customHeight="1" x14ac:dyDescent="0.15">
      <c r="V82" s="8"/>
      <c r="AQ82" s="100"/>
    </row>
    <row r="83" spans="1:75" s="7" customFormat="1" x14ac:dyDescent="0.15">
      <c r="A83" s="81" t="s">
        <v>69</v>
      </c>
      <c r="B83" s="82"/>
      <c r="C83" s="82"/>
      <c r="D83" s="83"/>
      <c r="E83" s="106" t="str">
        <f>A84</f>
        <v>FORTIS</v>
      </c>
      <c r="F83" s="138"/>
      <c r="G83" s="138"/>
      <c r="H83" s="139"/>
      <c r="I83" s="81" t="str">
        <f>A86</f>
        <v>ながい</v>
      </c>
      <c r="J83" s="138"/>
      <c r="K83" s="138"/>
      <c r="L83" s="139"/>
      <c r="M83" s="173" t="str">
        <f>A88</f>
        <v>エストレーラ</v>
      </c>
      <c r="N83" s="174"/>
      <c r="O83" s="174"/>
      <c r="P83" s="172"/>
      <c r="Q83" s="81" t="str">
        <f>A90</f>
        <v>ながい2nd</v>
      </c>
      <c r="R83" s="138"/>
      <c r="S83" s="138"/>
      <c r="T83" s="139"/>
      <c r="U83" s="81" t="s">
        <v>19</v>
      </c>
      <c r="V83" s="83"/>
      <c r="W83" s="171" t="s">
        <v>8</v>
      </c>
      <c r="X83" s="172"/>
      <c r="Y83" s="171" t="s">
        <v>9</v>
      </c>
      <c r="Z83" s="172"/>
      <c r="AA83" s="106" t="s">
        <v>10</v>
      </c>
      <c r="AB83" s="139"/>
      <c r="AC83" s="106" t="s">
        <v>47</v>
      </c>
      <c r="AD83" s="139"/>
      <c r="AE83" s="106" t="s">
        <v>48</v>
      </c>
      <c r="AF83" s="139"/>
      <c r="AG83" s="106" t="s">
        <v>49</v>
      </c>
      <c r="AH83" s="139"/>
      <c r="AI83" s="106" t="s">
        <v>25</v>
      </c>
      <c r="AJ83" s="139"/>
    </row>
    <row r="84" spans="1:75" s="7" customFormat="1" x14ac:dyDescent="0.15">
      <c r="A84" s="154" t="s">
        <v>196</v>
      </c>
      <c r="B84" s="99"/>
      <c r="C84" s="99"/>
      <c r="D84" s="155"/>
      <c r="E84" s="175"/>
      <c r="F84" s="176"/>
      <c r="G84" s="176"/>
      <c r="H84" s="177"/>
      <c r="I84" s="133" t="str">
        <f>IF(I85="","",IF(I85=K85,"△",IF(I85&gt;K85,"○","×")))</f>
        <v>△</v>
      </c>
      <c r="J84" s="134"/>
      <c r="K84" s="134"/>
      <c r="L84" s="135"/>
      <c r="M84" s="133" t="str">
        <f>IF(M85="","",IF(M85=O85,"△",IF(M85&gt;O85,"○","×")))</f>
        <v>○</v>
      </c>
      <c r="N84" s="134"/>
      <c r="O84" s="134"/>
      <c r="P84" s="135"/>
      <c r="Q84" s="133" t="str">
        <f>IF(Q85="","",IF(Q85=S85,"△",IF(Q85&gt;S85,"○","×")))</f>
        <v>○</v>
      </c>
      <c r="R84" s="134"/>
      <c r="S84" s="134"/>
      <c r="T84" s="135"/>
      <c r="U84" s="128">
        <f xml:space="preserve"> IF(AP84=0,"", COUNTIF(E84:T84,"○"))</f>
        <v>2</v>
      </c>
      <c r="V84" s="129"/>
      <c r="W84" s="128">
        <f xml:space="preserve"> IF(AP84=0,"", COUNTIF(E84:T84,"×"))</f>
        <v>0</v>
      </c>
      <c r="X84" s="129"/>
      <c r="Y84" s="128">
        <f xml:space="preserve"> IF(AP84=0,"", COUNTIF(E84:T84,"△"))</f>
        <v>1</v>
      </c>
      <c r="Z84" s="129"/>
      <c r="AA84" s="128">
        <f>IF(AP84=0,"", U84*3+Y84)</f>
        <v>7</v>
      </c>
      <c r="AB84" s="129"/>
      <c r="AC84" s="128">
        <f>IF(AP84=0,"",SUM(E85,I85,M85,Q85))</f>
        <v>10</v>
      </c>
      <c r="AD84" s="129"/>
      <c r="AE84" s="128">
        <f>IF(AP84=0,"",SUM(G85,K85,O85,S85))</f>
        <v>0</v>
      </c>
      <c r="AF84" s="129"/>
      <c r="AG84" s="128">
        <f>IF(AP84=0,"",SUM(AC84,-AE84))</f>
        <v>10</v>
      </c>
      <c r="AH84" s="129"/>
      <c r="AI84" s="128">
        <f>IF(AP84=0,"",_xlfn.RANK.EQ(AQ84,AQ84:AQ91))</f>
        <v>2</v>
      </c>
      <c r="AJ84" s="129"/>
      <c r="AK84" s="17"/>
      <c r="AL84" s="17"/>
      <c r="AM84" s="17"/>
      <c r="AN84" s="17"/>
      <c r="AO84" s="17"/>
      <c r="AP84" s="17">
        <f>COUNTA(I85:T85,M87:T87,Q89:T89)</f>
        <v>12</v>
      </c>
      <c r="AQ84" s="100">
        <f>IF(AP84=0,"",10000000000+(AA84*100000000)+(100000+(AG84*1000))+(AC84))</f>
        <v>10700110010</v>
      </c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</row>
    <row r="85" spans="1:75" s="7" customFormat="1" x14ac:dyDescent="0.15">
      <c r="A85" s="70"/>
      <c r="B85" s="71"/>
      <c r="C85" s="71"/>
      <c r="D85" s="72"/>
      <c r="E85" s="178"/>
      <c r="F85" s="179"/>
      <c r="G85" s="179"/>
      <c r="H85" s="180"/>
      <c r="I85" s="163">
        <v>0</v>
      </c>
      <c r="J85" s="164"/>
      <c r="K85" s="163">
        <v>0</v>
      </c>
      <c r="L85" s="164"/>
      <c r="M85" s="163">
        <v>6</v>
      </c>
      <c r="N85" s="164"/>
      <c r="O85" s="163">
        <v>0</v>
      </c>
      <c r="P85" s="164"/>
      <c r="Q85" s="163">
        <v>4</v>
      </c>
      <c r="R85" s="164"/>
      <c r="S85" s="163">
        <v>0</v>
      </c>
      <c r="T85" s="164"/>
      <c r="U85" s="130"/>
      <c r="V85" s="131"/>
      <c r="W85" s="130"/>
      <c r="X85" s="131"/>
      <c r="Y85" s="130"/>
      <c r="Z85" s="131"/>
      <c r="AA85" s="130"/>
      <c r="AB85" s="131"/>
      <c r="AC85" s="130"/>
      <c r="AD85" s="131"/>
      <c r="AE85" s="130"/>
      <c r="AF85" s="131"/>
      <c r="AG85" s="130"/>
      <c r="AH85" s="131"/>
      <c r="AI85" s="130"/>
      <c r="AJ85" s="131"/>
      <c r="AK85" s="17"/>
      <c r="AL85" s="17"/>
      <c r="AM85" s="17"/>
      <c r="AN85" s="17"/>
      <c r="AO85" s="17"/>
      <c r="AP85" s="17"/>
      <c r="AQ85" s="100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</row>
    <row r="86" spans="1:75" s="7" customFormat="1" x14ac:dyDescent="0.15">
      <c r="A86" s="154" t="s">
        <v>202</v>
      </c>
      <c r="B86" s="99"/>
      <c r="C86" s="99"/>
      <c r="D86" s="155"/>
      <c r="E86" s="133" t="str">
        <f>IF(I85="","",IF(E87=G87,"△",IF(E87&gt;G87,"○","×")))</f>
        <v>△</v>
      </c>
      <c r="F86" s="134"/>
      <c r="G86" s="134"/>
      <c r="H86" s="135"/>
      <c r="I86" s="165"/>
      <c r="J86" s="166"/>
      <c r="K86" s="166"/>
      <c r="L86" s="167"/>
      <c r="M86" s="133" t="str">
        <f>IF(M87="","",IF(M87=O87,"△",IF(M87&gt;O87,"○","×")))</f>
        <v>○</v>
      </c>
      <c r="N86" s="134"/>
      <c r="O86" s="134"/>
      <c r="P86" s="135"/>
      <c r="Q86" s="133" t="str">
        <f>IF(Q87="","",IF(Q87=S87,"△",IF(Q87&gt;S87,"○","×")))</f>
        <v>○</v>
      </c>
      <c r="R86" s="134"/>
      <c r="S86" s="134"/>
      <c r="T86" s="135"/>
      <c r="U86" s="128">
        <f xml:space="preserve"> IF($AP$84=0,"", COUNTIF(E86:T86,"○"))</f>
        <v>2</v>
      </c>
      <c r="V86" s="129"/>
      <c r="W86" s="128">
        <f xml:space="preserve"> IF($AP$84=0,"", COUNTIF(E86:T86,"×"))</f>
        <v>0</v>
      </c>
      <c r="X86" s="129"/>
      <c r="Y86" s="128">
        <f xml:space="preserve"> IF($AP$84=0,"", COUNTIF(E86:T86,"△"))</f>
        <v>1</v>
      </c>
      <c r="Z86" s="129"/>
      <c r="AA86" s="128">
        <f>IF(AP84=0,"", U86*3+Y86)</f>
        <v>7</v>
      </c>
      <c r="AB86" s="129"/>
      <c r="AC86" s="128">
        <f>IF(AP84=0,"",SUM(E87,I87,M87,Q87))</f>
        <v>12</v>
      </c>
      <c r="AD86" s="129"/>
      <c r="AE86" s="128">
        <f>IF(AP84=0,"",SUM(G87,K87,O87,S87))</f>
        <v>0</v>
      </c>
      <c r="AF86" s="129"/>
      <c r="AG86" s="128">
        <f>IF(AP84=0,"",SUM(AC86,-AE86))</f>
        <v>12</v>
      </c>
      <c r="AH86" s="129"/>
      <c r="AI86" s="128">
        <f>IF(AP84=0,"",_xlfn.RANK.EQ(AQ86,AQ84:AQ91))</f>
        <v>1</v>
      </c>
      <c r="AJ86" s="129"/>
      <c r="AK86" s="17"/>
      <c r="AL86" s="17"/>
      <c r="AM86" s="17"/>
      <c r="AN86" s="17"/>
      <c r="AO86" s="17"/>
      <c r="AP86" s="17"/>
      <c r="AQ86" s="100">
        <f>IF(AP84=0,"",10000000000+(AA86*100000000)+(100000+(AG86*1000))+(AC86))</f>
        <v>10700112012</v>
      </c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</row>
    <row r="87" spans="1:75" s="7" customFormat="1" x14ac:dyDescent="0.15">
      <c r="A87" s="70"/>
      <c r="B87" s="71"/>
      <c r="C87" s="71"/>
      <c r="D87" s="72"/>
      <c r="E87" s="171">
        <f>IF(K85="","",K85)</f>
        <v>0</v>
      </c>
      <c r="F87" s="172"/>
      <c r="G87" s="171">
        <f>IF(I85="","",I85)</f>
        <v>0</v>
      </c>
      <c r="H87" s="172"/>
      <c r="I87" s="168"/>
      <c r="J87" s="169"/>
      <c r="K87" s="169"/>
      <c r="L87" s="170"/>
      <c r="M87" s="181">
        <v>9</v>
      </c>
      <c r="N87" s="182"/>
      <c r="O87" s="181">
        <v>0</v>
      </c>
      <c r="P87" s="182"/>
      <c r="Q87" s="181">
        <v>3</v>
      </c>
      <c r="R87" s="182"/>
      <c r="S87" s="181">
        <v>0</v>
      </c>
      <c r="T87" s="182"/>
      <c r="U87" s="130"/>
      <c r="V87" s="131"/>
      <c r="W87" s="130"/>
      <c r="X87" s="131"/>
      <c r="Y87" s="130"/>
      <c r="Z87" s="131"/>
      <c r="AA87" s="130"/>
      <c r="AB87" s="131"/>
      <c r="AC87" s="130"/>
      <c r="AD87" s="131"/>
      <c r="AE87" s="130"/>
      <c r="AF87" s="131"/>
      <c r="AG87" s="130"/>
      <c r="AH87" s="131"/>
      <c r="AI87" s="130"/>
      <c r="AJ87" s="131"/>
      <c r="AK87" s="17"/>
      <c r="AL87" s="17"/>
      <c r="AM87" s="17"/>
      <c r="AN87" s="17"/>
      <c r="AO87" s="17"/>
      <c r="AP87" s="17"/>
      <c r="AQ87" s="100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</row>
    <row r="88" spans="1:75" s="7" customFormat="1" x14ac:dyDescent="0.15">
      <c r="A88" s="154" t="s">
        <v>200</v>
      </c>
      <c r="B88" s="99"/>
      <c r="C88" s="99"/>
      <c r="D88" s="155"/>
      <c r="E88" s="133" t="str">
        <f>IF(M85="","",IF(E89=G89,"△",IF(E89&gt;G89,"○","×")))</f>
        <v>×</v>
      </c>
      <c r="F88" s="134"/>
      <c r="G88" s="134"/>
      <c r="H88" s="135"/>
      <c r="I88" s="133" t="str">
        <f>IF(M87="","",IF(I89=K89,"△",IF(I89&gt;K89,"○","×")))</f>
        <v>×</v>
      </c>
      <c r="J88" s="134"/>
      <c r="K88" s="134"/>
      <c r="L88" s="135"/>
      <c r="M88" s="142"/>
      <c r="N88" s="143"/>
      <c r="O88" s="143"/>
      <c r="P88" s="144"/>
      <c r="Q88" s="133" t="str">
        <f>IF(Q89="","",IF(Q89=S89,"△",IF(Q89&gt;S89,"○","×")))</f>
        <v>△</v>
      </c>
      <c r="R88" s="134"/>
      <c r="S88" s="134"/>
      <c r="T88" s="135"/>
      <c r="U88" s="128">
        <f xml:space="preserve"> IF($AP$84=0,"", COUNTIF(E88:T88,"○"))</f>
        <v>0</v>
      </c>
      <c r="V88" s="129"/>
      <c r="W88" s="128">
        <f xml:space="preserve"> IF($AP$84=0,"", COUNTIF(E88:T88,"×"))</f>
        <v>2</v>
      </c>
      <c r="X88" s="129"/>
      <c r="Y88" s="128">
        <f xml:space="preserve"> IF($AP$84=0,"", COUNTIF(E88:T88,"△"))</f>
        <v>1</v>
      </c>
      <c r="Z88" s="129"/>
      <c r="AA88" s="128">
        <f>IF(AP84=0,"", U88*3+Y88)</f>
        <v>1</v>
      </c>
      <c r="AB88" s="129"/>
      <c r="AC88" s="128">
        <f>IF(AP84=0,"",SUM(E89,I89,M89,Q89))</f>
        <v>1</v>
      </c>
      <c r="AD88" s="129"/>
      <c r="AE88" s="128">
        <f>IF(AP84=0,"",SUM(G89,K89,O89,S89))</f>
        <v>16</v>
      </c>
      <c r="AF88" s="129"/>
      <c r="AG88" s="128">
        <f>IF(AP84=0,"",SUM(AC88,-AE88))</f>
        <v>-15</v>
      </c>
      <c r="AH88" s="129"/>
      <c r="AI88" s="128">
        <f>IF(AP84=0,"",_xlfn.RANK.EQ(AQ88,AQ84:AQ91))</f>
        <v>4</v>
      </c>
      <c r="AJ88" s="129"/>
      <c r="AK88" s="17"/>
      <c r="AL88" s="17"/>
      <c r="AM88" s="17"/>
      <c r="AN88" s="17"/>
      <c r="AO88" s="17"/>
      <c r="AP88" s="17"/>
      <c r="AQ88" s="100">
        <f>IF(AP84=0,"",10000000000+(AA88*100000000)+(100000+(AG88*1000))+(AC88))</f>
        <v>10100085001</v>
      </c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</row>
    <row r="89" spans="1:75" s="7" customFormat="1" x14ac:dyDescent="0.15">
      <c r="A89" s="70"/>
      <c r="B89" s="71"/>
      <c r="C89" s="71"/>
      <c r="D89" s="72"/>
      <c r="E89" s="148">
        <f>IF(O85="","",O85)</f>
        <v>0</v>
      </c>
      <c r="F89" s="149"/>
      <c r="G89" s="148">
        <f>IF(M85="","",M85)</f>
        <v>6</v>
      </c>
      <c r="H89" s="149"/>
      <c r="I89" s="148">
        <f>IF(O87="","",O87)</f>
        <v>0</v>
      </c>
      <c r="J89" s="149"/>
      <c r="K89" s="148">
        <f>IF(M87="","",M87)</f>
        <v>9</v>
      </c>
      <c r="L89" s="149"/>
      <c r="M89" s="145"/>
      <c r="N89" s="146"/>
      <c r="O89" s="146"/>
      <c r="P89" s="147"/>
      <c r="Q89" s="118">
        <v>1</v>
      </c>
      <c r="R89" s="119"/>
      <c r="S89" s="118">
        <v>1</v>
      </c>
      <c r="T89" s="119"/>
      <c r="U89" s="130"/>
      <c r="V89" s="131"/>
      <c r="W89" s="130"/>
      <c r="X89" s="131"/>
      <c r="Y89" s="130"/>
      <c r="Z89" s="131"/>
      <c r="AA89" s="130"/>
      <c r="AB89" s="131"/>
      <c r="AC89" s="130"/>
      <c r="AD89" s="131"/>
      <c r="AE89" s="130"/>
      <c r="AF89" s="131"/>
      <c r="AG89" s="130"/>
      <c r="AH89" s="131"/>
      <c r="AI89" s="130"/>
      <c r="AJ89" s="131"/>
      <c r="AK89" s="17"/>
      <c r="AL89" s="17"/>
      <c r="AM89" s="17"/>
      <c r="AN89" s="17"/>
      <c r="AO89" s="17"/>
      <c r="AP89" s="17"/>
      <c r="AQ89" s="100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</row>
    <row r="90" spans="1:75" s="7" customFormat="1" x14ac:dyDescent="0.15">
      <c r="A90" s="154" t="s">
        <v>201</v>
      </c>
      <c r="B90" s="99"/>
      <c r="C90" s="99"/>
      <c r="D90" s="155"/>
      <c r="E90" s="133" t="str">
        <f>IF(Q85="","",IF(E91=G91,"△",IF(E91&gt;G91,"○","×")))</f>
        <v>×</v>
      </c>
      <c r="F90" s="134"/>
      <c r="G90" s="134"/>
      <c r="H90" s="135"/>
      <c r="I90" s="133" t="str">
        <f>IF(Q87="","",IF(I91=K91,"△",IF(I91&gt;K91,"○","×")))</f>
        <v>×</v>
      </c>
      <c r="J90" s="134"/>
      <c r="K90" s="134"/>
      <c r="L90" s="135"/>
      <c r="M90" s="133" t="str">
        <f>IF(Q89="","",IF(M91=O91,"△",IF(M91&gt;O91,"○","×")))</f>
        <v>△</v>
      </c>
      <c r="N90" s="134"/>
      <c r="O90" s="134"/>
      <c r="P90" s="135"/>
      <c r="Q90" s="165"/>
      <c r="R90" s="166"/>
      <c r="S90" s="166"/>
      <c r="T90" s="167"/>
      <c r="U90" s="128">
        <f xml:space="preserve"> IF(AP84=0,"", COUNTIF(E90:T90,"○"))</f>
        <v>0</v>
      </c>
      <c r="V90" s="129"/>
      <c r="W90" s="128">
        <f xml:space="preserve"> IF(AP84=0,"", COUNTIF(E90:T90,"×"))</f>
        <v>2</v>
      </c>
      <c r="X90" s="129"/>
      <c r="Y90" s="128">
        <f xml:space="preserve"> IF(AP84=0,"", COUNTIF(E90:T90,"△"))</f>
        <v>1</v>
      </c>
      <c r="Z90" s="129"/>
      <c r="AA90" s="128">
        <f>IF(AP84=0,"", U90*3+Y90)</f>
        <v>1</v>
      </c>
      <c r="AB90" s="129"/>
      <c r="AC90" s="128">
        <f>IF(AP84=0,"",SUM(E91,I91,M91,Q91))</f>
        <v>1</v>
      </c>
      <c r="AD90" s="129"/>
      <c r="AE90" s="128">
        <f>IF(AP84=0,"",SUM(G91,K91,O91,S91))</f>
        <v>8</v>
      </c>
      <c r="AF90" s="129"/>
      <c r="AG90" s="128">
        <f>IF(AP84=0,"",SUM(AC90,-AE90))</f>
        <v>-7</v>
      </c>
      <c r="AH90" s="129"/>
      <c r="AI90" s="128">
        <f>IF(AP84=0,"",_xlfn.RANK.EQ(AQ90,AQ84:AQ91))</f>
        <v>3</v>
      </c>
      <c r="AJ90" s="129"/>
      <c r="AK90" s="17"/>
      <c r="AL90" s="17"/>
      <c r="AM90" s="17"/>
      <c r="AN90" s="17"/>
      <c r="AO90" s="17"/>
      <c r="AP90" s="17"/>
      <c r="AQ90" s="100">
        <f>IF(AP84=0,"",10000000000+(AA90*100000000)+(100000+(AG90*1000))+(AC90))</f>
        <v>10100093001</v>
      </c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</row>
    <row r="91" spans="1:75" s="7" customFormat="1" x14ac:dyDescent="0.15">
      <c r="A91" s="70"/>
      <c r="B91" s="71"/>
      <c r="C91" s="71"/>
      <c r="D91" s="72"/>
      <c r="E91" s="150">
        <f>IF(S85="","",S85)</f>
        <v>0</v>
      </c>
      <c r="F91" s="150"/>
      <c r="G91" s="150">
        <f>IF(Q85="","",Q85)</f>
        <v>4</v>
      </c>
      <c r="H91" s="150"/>
      <c r="I91" s="150">
        <f>IF(S87="","",S87)</f>
        <v>0</v>
      </c>
      <c r="J91" s="150"/>
      <c r="K91" s="150">
        <f>IF(Q87="","",Q87)</f>
        <v>3</v>
      </c>
      <c r="L91" s="150"/>
      <c r="M91" s="150">
        <f>IF(S89="","",S89)</f>
        <v>1</v>
      </c>
      <c r="N91" s="150"/>
      <c r="O91" s="150">
        <f>IF(Q89="","",Q89)</f>
        <v>1</v>
      </c>
      <c r="P91" s="150"/>
      <c r="Q91" s="168"/>
      <c r="R91" s="169"/>
      <c r="S91" s="169"/>
      <c r="T91" s="170"/>
      <c r="U91" s="130"/>
      <c r="V91" s="131"/>
      <c r="W91" s="130"/>
      <c r="X91" s="131"/>
      <c r="Y91" s="130"/>
      <c r="Z91" s="131"/>
      <c r="AA91" s="130"/>
      <c r="AB91" s="131"/>
      <c r="AC91" s="130"/>
      <c r="AD91" s="131"/>
      <c r="AE91" s="130"/>
      <c r="AF91" s="131"/>
      <c r="AG91" s="130"/>
      <c r="AH91" s="131"/>
      <c r="AI91" s="130"/>
      <c r="AJ91" s="131"/>
      <c r="AK91" s="17"/>
      <c r="AL91" s="17"/>
      <c r="AM91" s="17"/>
      <c r="AN91" s="17"/>
      <c r="AO91" s="17"/>
      <c r="AP91" s="17"/>
      <c r="AQ91" s="100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</row>
    <row r="92" spans="1:75" x14ac:dyDescent="0.15">
      <c r="V92" s="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</row>
    <row r="93" spans="1:75" s="7" customFormat="1" x14ac:dyDescent="0.15">
      <c r="A93" s="81" t="s">
        <v>70</v>
      </c>
      <c r="B93" s="82"/>
      <c r="C93" s="82"/>
      <c r="D93" s="83"/>
      <c r="E93" s="106" t="str">
        <f>A94</f>
        <v>北部FC</v>
      </c>
      <c r="F93" s="138"/>
      <c r="G93" s="138"/>
      <c r="H93" s="139"/>
      <c r="I93" s="81" t="str">
        <f>A96</f>
        <v>ホークス</v>
      </c>
      <c r="J93" s="138"/>
      <c r="K93" s="138"/>
      <c r="L93" s="139"/>
      <c r="M93" s="173" t="str">
        <f>A98</f>
        <v>窪田SC</v>
      </c>
      <c r="N93" s="174"/>
      <c r="O93" s="174"/>
      <c r="P93" s="172"/>
      <c r="Q93" s="81" t="str">
        <f>A100</f>
        <v>アステラーソ</v>
      </c>
      <c r="R93" s="138"/>
      <c r="S93" s="138"/>
      <c r="T93" s="139"/>
      <c r="U93" s="81" t="s">
        <v>19</v>
      </c>
      <c r="V93" s="83"/>
      <c r="W93" s="171" t="s">
        <v>8</v>
      </c>
      <c r="X93" s="172"/>
      <c r="Y93" s="171" t="s">
        <v>9</v>
      </c>
      <c r="Z93" s="172"/>
      <c r="AA93" s="106" t="s">
        <v>10</v>
      </c>
      <c r="AB93" s="139"/>
      <c r="AC93" s="106" t="s">
        <v>47</v>
      </c>
      <c r="AD93" s="139"/>
      <c r="AE93" s="106" t="s">
        <v>48</v>
      </c>
      <c r="AF93" s="139"/>
      <c r="AG93" s="106" t="s">
        <v>49</v>
      </c>
      <c r="AH93" s="139"/>
      <c r="AI93" s="106" t="s">
        <v>25</v>
      </c>
      <c r="AJ93" s="139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</row>
    <row r="94" spans="1:75" s="7" customFormat="1" x14ac:dyDescent="0.15">
      <c r="A94" s="154" t="s">
        <v>197</v>
      </c>
      <c r="B94" s="99"/>
      <c r="C94" s="99"/>
      <c r="D94" s="155"/>
      <c r="E94" s="175"/>
      <c r="F94" s="176"/>
      <c r="G94" s="176"/>
      <c r="H94" s="177"/>
      <c r="I94" s="133" t="str">
        <f>IF(I95="","",IF(I95=K95,"△",IF(I95&gt;K95,"○","×")))</f>
        <v>△</v>
      </c>
      <c r="J94" s="134"/>
      <c r="K94" s="134"/>
      <c r="L94" s="135"/>
      <c r="M94" s="133" t="str">
        <f>IF(M95="","",IF(M95=O95,"△",IF(M95&gt;O95,"○","×")))</f>
        <v>○</v>
      </c>
      <c r="N94" s="134"/>
      <c r="O94" s="134"/>
      <c r="P94" s="135"/>
      <c r="Q94" s="133" t="str">
        <f>IF(Q95="","",IF(Q95=S95,"△",IF(Q95&gt;S95,"○","×")))</f>
        <v>○</v>
      </c>
      <c r="R94" s="134"/>
      <c r="S94" s="134"/>
      <c r="T94" s="135"/>
      <c r="U94" s="128">
        <f xml:space="preserve"> IF(AP94=0,"", COUNTIF(E94:T94,"○"))</f>
        <v>2</v>
      </c>
      <c r="V94" s="129"/>
      <c r="W94" s="128">
        <f xml:space="preserve"> IF(AP94=0,"", COUNTIF(E94:T94,"×"))</f>
        <v>0</v>
      </c>
      <c r="X94" s="129"/>
      <c r="Y94" s="128">
        <f xml:space="preserve"> IF(AP94=0,"", COUNTIF(E94:T94,"△"))</f>
        <v>1</v>
      </c>
      <c r="Z94" s="129"/>
      <c r="AA94" s="128">
        <f>IF(AP94=0,"", U94*3+Y94)</f>
        <v>7</v>
      </c>
      <c r="AB94" s="129"/>
      <c r="AC94" s="128">
        <f>IF(AP94=0,"",SUM(E95,I95,M95,Q95))</f>
        <v>21</v>
      </c>
      <c r="AD94" s="129"/>
      <c r="AE94" s="128">
        <f>IF(AP94=0,"",SUM(G95,K95,O95,S95))</f>
        <v>3</v>
      </c>
      <c r="AF94" s="129"/>
      <c r="AG94" s="128">
        <f>IF(AP94=0,"",SUM(AC94,-AE94))</f>
        <v>18</v>
      </c>
      <c r="AH94" s="129"/>
      <c r="AI94" s="128">
        <f>IF(AP94=0,"",_xlfn.RANK.EQ(AQ94,AQ94:AQ101))</f>
        <v>1</v>
      </c>
      <c r="AJ94" s="129"/>
      <c r="AK94" s="17"/>
      <c r="AL94" s="17"/>
      <c r="AM94" s="17"/>
      <c r="AN94" s="17"/>
      <c r="AO94" s="17"/>
      <c r="AP94" s="17">
        <f>COUNTA(I95:T95,M97:T97,Q99:T99)</f>
        <v>12</v>
      </c>
      <c r="AQ94" s="100">
        <f>IF(AP94=0,"",10000000000+(AA94*100000000)+(100000+(AG94*1000))+(AC94))</f>
        <v>10700118021</v>
      </c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</row>
    <row r="95" spans="1:75" s="7" customFormat="1" x14ac:dyDescent="0.15">
      <c r="A95" s="70"/>
      <c r="B95" s="71"/>
      <c r="C95" s="71"/>
      <c r="D95" s="72"/>
      <c r="E95" s="178"/>
      <c r="F95" s="179"/>
      <c r="G95" s="179"/>
      <c r="H95" s="180"/>
      <c r="I95" s="163">
        <v>2</v>
      </c>
      <c r="J95" s="164"/>
      <c r="K95" s="163">
        <v>2</v>
      </c>
      <c r="L95" s="164"/>
      <c r="M95" s="163">
        <v>9</v>
      </c>
      <c r="N95" s="164"/>
      <c r="O95" s="163">
        <v>0</v>
      </c>
      <c r="P95" s="164"/>
      <c r="Q95" s="163">
        <v>10</v>
      </c>
      <c r="R95" s="164"/>
      <c r="S95" s="163">
        <v>1</v>
      </c>
      <c r="T95" s="164"/>
      <c r="U95" s="130"/>
      <c r="V95" s="131"/>
      <c r="W95" s="130"/>
      <c r="X95" s="131"/>
      <c r="Y95" s="130"/>
      <c r="Z95" s="131"/>
      <c r="AA95" s="130"/>
      <c r="AB95" s="131"/>
      <c r="AC95" s="130"/>
      <c r="AD95" s="131"/>
      <c r="AE95" s="130"/>
      <c r="AF95" s="131"/>
      <c r="AG95" s="130"/>
      <c r="AH95" s="131"/>
      <c r="AI95" s="130"/>
      <c r="AJ95" s="131"/>
      <c r="AK95" s="17"/>
      <c r="AL95" s="17"/>
      <c r="AM95" s="17"/>
      <c r="AN95" s="17"/>
      <c r="AO95" s="17"/>
      <c r="AP95" s="17"/>
      <c r="AQ95" s="100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</row>
    <row r="96" spans="1:75" s="7" customFormat="1" x14ac:dyDescent="0.15">
      <c r="A96" s="154" t="s">
        <v>203</v>
      </c>
      <c r="B96" s="99"/>
      <c r="C96" s="99"/>
      <c r="D96" s="155"/>
      <c r="E96" s="133" t="str">
        <f>IF(I95="","",IF(E97=G97,"△",IF(E97&gt;G97,"○","×")))</f>
        <v>△</v>
      </c>
      <c r="F96" s="134"/>
      <c r="G96" s="134"/>
      <c r="H96" s="135"/>
      <c r="I96" s="165"/>
      <c r="J96" s="166"/>
      <c r="K96" s="166"/>
      <c r="L96" s="167"/>
      <c r="M96" s="133" t="str">
        <f>IF(M97="","",IF(M97=O97,"△",IF(M97&gt;O97,"○","×")))</f>
        <v>○</v>
      </c>
      <c r="N96" s="134"/>
      <c r="O96" s="134"/>
      <c r="P96" s="135"/>
      <c r="Q96" s="133" t="str">
        <f>IF(Q97="","",IF(Q97=S97,"△",IF(Q97&gt;S97,"○","×")))</f>
        <v>○</v>
      </c>
      <c r="R96" s="134"/>
      <c r="S96" s="134"/>
      <c r="T96" s="135"/>
      <c r="U96" s="128">
        <f xml:space="preserve"> IF(AP94=0,"", COUNTIF(E96:T96,"○"))</f>
        <v>2</v>
      </c>
      <c r="V96" s="129"/>
      <c r="W96" s="128">
        <f xml:space="preserve"> IF(AP94=0,"", COUNTIF(E96:T96,"×"))</f>
        <v>0</v>
      </c>
      <c r="X96" s="129"/>
      <c r="Y96" s="128">
        <f xml:space="preserve"> IF(AP94=0,"", COUNTIF(E96:T96,"△"))</f>
        <v>1</v>
      </c>
      <c r="Z96" s="129"/>
      <c r="AA96" s="128">
        <f>IF(AP94=0,"", U96*3+Y96)</f>
        <v>7</v>
      </c>
      <c r="AB96" s="129"/>
      <c r="AC96" s="128">
        <f>IF(AP94=0,"",SUM(E97,I97,M97,Q97))</f>
        <v>17</v>
      </c>
      <c r="AD96" s="129"/>
      <c r="AE96" s="128">
        <f>IF(AP94=0,"",SUM(G97,K97,O97,S97))</f>
        <v>2</v>
      </c>
      <c r="AF96" s="129"/>
      <c r="AG96" s="128">
        <f>IF(AP94=0,"",SUM(AC96,-AE96))</f>
        <v>15</v>
      </c>
      <c r="AH96" s="129"/>
      <c r="AI96" s="128">
        <f>IF(AP94=0,"",_xlfn.RANK.EQ(AQ96,AQ94:AQ101))</f>
        <v>2</v>
      </c>
      <c r="AJ96" s="129"/>
      <c r="AK96" s="17"/>
      <c r="AL96" s="17"/>
      <c r="AM96" s="17"/>
      <c r="AN96" s="17"/>
      <c r="AO96" s="17"/>
      <c r="AP96" s="17"/>
      <c r="AQ96" s="100">
        <f>IF(AP94=0,"",10000000000+(AA96*100000000)+(100000+(AG96*1000))+(AC96))</f>
        <v>10700115017</v>
      </c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</row>
    <row r="97" spans="1:75" s="7" customFormat="1" x14ac:dyDescent="0.15">
      <c r="A97" s="70"/>
      <c r="B97" s="71"/>
      <c r="C97" s="71"/>
      <c r="D97" s="72"/>
      <c r="E97" s="171">
        <f>IF(K95="","",K95)</f>
        <v>2</v>
      </c>
      <c r="F97" s="172"/>
      <c r="G97" s="171">
        <f>IF(I95="","",I95)</f>
        <v>2</v>
      </c>
      <c r="H97" s="172"/>
      <c r="I97" s="168"/>
      <c r="J97" s="169"/>
      <c r="K97" s="169"/>
      <c r="L97" s="170"/>
      <c r="M97" s="181">
        <v>8</v>
      </c>
      <c r="N97" s="182"/>
      <c r="O97" s="181">
        <v>0</v>
      </c>
      <c r="P97" s="182"/>
      <c r="Q97" s="181">
        <v>7</v>
      </c>
      <c r="R97" s="182"/>
      <c r="S97" s="181">
        <v>0</v>
      </c>
      <c r="T97" s="182"/>
      <c r="U97" s="130"/>
      <c r="V97" s="131"/>
      <c r="W97" s="130"/>
      <c r="X97" s="131"/>
      <c r="Y97" s="130"/>
      <c r="Z97" s="131"/>
      <c r="AA97" s="130"/>
      <c r="AB97" s="131"/>
      <c r="AC97" s="130"/>
      <c r="AD97" s="131"/>
      <c r="AE97" s="130"/>
      <c r="AF97" s="131"/>
      <c r="AG97" s="130"/>
      <c r="AH97" s="131"/>
      <c r="AI97" s="130"/>
      <c r="AJ97" s="131"/>
      <c r="AK97" s="17"/>
      <c r="AL97" s="17"/>
      <c r="AM97" s="17"/>
      <c r="AN97" s="17"/>
      <c r="AO97" s="17"/>
      <c r="AP97" s="17"/>
      <c r="AQ97" s="100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</row>
    <row r="98" spans="1:75" s="7" customFormat="1" x14ac:dyDescent="0.15">
      <c r="A98" s="154" t="s">
        <v>204</v>
      </c>
      <c r="B98" s="99"/>
      <c r="C98" s="99"/>
      <c r="D98" s="155"/>
      <c r="E98" s="133" t="str">
        <f>IF(M95="","",IF(E99=G99,"△",IF(E99&gt;G99,"○","×")))</f>
        <v>×</v>
      </c>
      <c r="F98" s="134"/>
      <c r="G98" s="134"/>
      <c r="H98" s="135"/>
      <c r="I98" s="133" t="str">
        <f>IF(M97="","",IF(I99=K99,"△",IF(I99&gt;K99,"○","×")))</f>
        <v>×</v>
      </c>
      <c r="J98" s="134"/>
      <c r="K98" s="134"/>
      <c r="L98" s="135"/>
      <c r="M98" s="142"/>
      <c r="N98" s="143"/>
      <c r="O98" s="143"/>
      <c r="P98" s="144"/>
      <c r="Q98" s="133" t="str">
        <f>IF(Q99="","",IF(Q99=S99,"△",IF(Q99&gt;S99,"○","×")))</f>
        <v>○</v>
      </c>
      <c r="R98" s="134"/>
      <c r="S98" s="134"/>
      <c r="T98" s="135"/>
      <c r="U98" s="128">
        <f xml:space="preserve"> IF(AP94=0,"", COUNTIF(E98:T98,"○"))</f>
        <v>1</v>
      </c>
      <c r="V98" s="129"/>
      <c r="W98" s="128">
        <f xml:space="preserve"> IF(AP94=0,"", COUNTIF(E98:T98,"×"))</f>
        <v>2</v>
      </c>
      <c r="X98" s="129"/>
      <c r="Y98" s="128">
        <f xml:space="preserve"> IF(AP94=0,"", COUNTIF(E98:T98,"△"))</f>
        <v>0</v>
      </c>
      <c r="Z98" s="129"/>
      <c r="AA98" s="128">
        <f>IF(AP94=0,"", U98*3+Y98)</f>
        <v>3</v>
      </c>
      <c r="AB98" s="129"/>
      <c r="AC98" s="128">
        <f>IF(AP94=0,"",SUM(E99,I99,M99,Q99))</f>
        <v>3</v>
      </c>
      <c r="AD98" s="129"/>
      <c r="AE98" s="128">
        <f>IF(AP94=0,"",SUM(G99,K99,O99,S99))</f>
        <v>18</v>
      </c>
      <c r="AF98" s="129"/>
      <c r="AG98" s="128">
        <f>IF(AP94=0,"",SUM(AC98,-AE98))</f>
        <v>-15</v>
      </c>
      <c r="AH98" s="129"/>
      <c r="AI98" s="128">
        <f>IF(AP94=0,"",_xlfn.RANK.EQ(AQ98,AQ94:AQ101))</f>
        <v>3</v>
      </c>
      <c r="AJ98" s="129"/>
      <c r="AK98" s="17"/>
      <c r="AL98" s="17"/>
      <c r="AM98" s="17"/>
      <c r="AN98" s="17"/>
      <c r="AO98" s="17"/>
      <c r="AP98" s="17"/>
      <c r="AQ98" s="100">
        <f>IF(AP94=0,"",10000000000+(AA98*100000000)+(100000+(AG98*1000))+(AC98))</f>
        <v>10300085003</v>
      </c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</row>
    <row r="99" spans="1:75" s="7" customFormat="1" x14ac:dyDescent="0.15">
      <c r="A99" s="70"/>
      <c r="B99" s="71"/>
      <c r="C99" s="71"/>
      <c r="D99" s="72"/>
      <c r="E99" s="148">
        <f>IF(O95="","",O95)</f>
        <v>0</v>
      </c>
      <c r="F99" s="149"/>
      <c r="G99" s="148">
        <f>IF(M95="","",M95)</f>
        <v>9</v>
      </c>
      <c r="H99" s="149"/>
      <c r="I99" s="148">
        <f>IF(O97="","",O97)</f>
        <v>0</v>
      </c>
      <c r="J99" s="149"/>
      <c r="K99" s="148">
        <f>IF(M97="","",M97)</f>
        <v>8</v>
      </c>
      <c r="L99" s="149"/>
      <c r="M99" s="145"/>
      <c r="N99" s="146"/>
      <c r="O99" s="146"/>
      <c r="P99" s="147"/>
      <c r="Q99" s="118">
        <v>3</v>
      </c>
      <c r="R99" s="119"/>
      <c r="S99" s="118">
        <v>1</v>
      </c>
      <c r="T99" s="119"/>
      <c r="U99" s="130"/>
      <c r="V99" s="131"/>
      <c r="W99" s="130"/>
      <c r="X99" s="131"/>
      <c r="Y99" s="130"/>
      <c r="Z99" s="131"/>
      <c r="AA99" s="130"/>
      <c r="AB99" s="131"/>
      <c r="AC99" s="130"/>
      <c r="AD99" s="131"/>
      <c r="AE99" s="130"/>
      <c r="AF99" s="131"/>
      <c r="AG99" s="130"/>
      <c r="AH99" s="131"/>
      <c r="AI99" s="130"/>
      <c r="AJ99" s="131"/>
      <c r="AK99" s="17"/>
      <c r="AL99" s="17"/>
      <c r="AM99" s="17"/>
      <c r="AN99" s="17"/>
      <c r="AO99" s="17"/>
      <c r="AP99" s="17"/>
      <c r="AQ99" s="100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</row>
    <row r="100" spans="1:75" s="7" customFormat="1" x14ac:dyDescent="0.15">
      <c r="A100" s="154" t="s">
        <v>205</v>
      </c>
      <c r="B100" s="99"/>
      <c r="C100" s="99"/>
      <c r="D100" s="155"/>
      <c r="E100" s="133" t="str">
        <f>IF(Q95="","",IF(E101=G101,"△",IF(E101&gt;G101,"○","×")))</f>
        <v>×</v>
      </c>
      <c r="F100" s="134"/>
      <c r="G100" s="134"/>
      <c r="H100" s="135"/>
      <c r="I100" s="133" t="str">
        <f>IF(Q97="","",IF(I101=K101,"△",IF(I101&gt;K101,"○","×")))</f>
        <v>×</v>
      </c>
      <c r="J100" s="134"/>
      <c r="K100" s="134"/>
      <c r="L100" s="135"/>
      <c r="M100" s="133" t="str">
        <f>IF(Q99="","",IF(M101=O101,"△",IF(M101&gt;O101,"○","×")))</f>
        <v>×</v>
      </c>
      <c r="N100" s="134"/>
      <c r="O100" s="134"/>
      <c r="P100" s="135"/>
      <c r="Q100" s="165"/>
      <c r="R100" s="166"/>
      <c r="S100" s="166"/>
      <c r="T100" s="167"/>
      <c r="U100" s="128">
        <f xml:space="preserve"> IF(AP94=0,"", COUNTIF(E100:T100,"○"))</f>
        <v>0</v>
      </c>
      <c r="V100" s="129"/>
      <c r="W100" s="128">
        <f xml:space="preserve"> IF(AP94=0,"", COUNTIF(E100:T100,"×"))</f>
        <v>3</v>
      </c>
      <c r="X100" s="129"/>
      <c r="Y100" s="128">
        <f xml:space="preserve"> IF(AP94=0,"", COUNTIF(E100:T100,"△"))</f>
        <v>0</v>
      </c>
      <c r="Z100" s="129"/>
      <c r="AA100" s="128">
        <f>IF(AP94=0,"", U100*3+Y100)</f>
        <v>0</v>
      </c>
      <c r="AB100" s="129"/>
      <c r="AC100" s="128">
        <f>IF(AP94=0,"",SUM(E101,I101,M101,Q101))</f>
        <v>2</v>
      </c>
      <c r="AD100" s="129"/>
      <c r="AE100" s="128">
        <f>IF(AP94=0,"",SUM(G101,K101,O101,S101))</f>
        <v>20</v>
      </c>
      <c r="AF100" s="129"/>
      <c r="AG100" s="128">
        <f>IF(AP94=0,"",SUM(AC100,-AE100))</f>
        <v>-18</v>
      </c>
      <c r="AH100" s="129"/>
      <c r="AI100" s="128">
        <f>IF(AP94=0,"",_xlfn.RANK.EQ(AQ100,AQ94:AQ101))</f>
        <v>4</v>
      </c>
      <c r="AJ100" s="129"/>
      <c r="AK100" s="17"/>
      <c r="AL100" s="17"/>
      <c r="AM100" s="17"/>
      <c r="AN100" s="17"/>
      <c r="AO100" s="17"/>
      <c r="AP100" s="17"/>
      <c r="AQ100" s="100">
        <f>IF(AP94=0,"",10000000000+(AA100*100000000)+(100000+(AG100*1000))+(AC100))</f>
        <v>10000082002</v>
      </c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</row>
    <row r="101" spans="1:75" s="7" customFormat="1" x14ac:dyDescent="0.15">
      <c r="A101" s="70"/>
      <c r="B101" s="71"/>
      <c r="C101" s="71"/>
      <c r="D101" s="72"/>
      <c r="E101" s="150">
        <f>IF(S95="","",S95)</f>
        <v>1</v>
      </c>
      <c r="F101" s="150"/>
      <c r="G101" s="150">
        <f>IF(Q95="","",Q95)</f>
        <v>10</v>
      </c>
      <c r="H101" s="150"/>
      <c r="I101" s="150">
        <f>IF(S97="","",S97)</f>
        <v>0</v>
      </c>
      <c r="J101" s="150"/>
      <c r="K101" s="150">
        <f>IF(Q97="","",Q97)</f>
        <v>7</v>
      </c>
      <c r="L101" s="150"/>
      <c r="M101" s="150">
        <f>IF(S99="","",S99)</f>
        <v>1</v>
      </c>
      <c r="N101" s="150"/>
      <c r="O101" s="150">
        <f>IF(Q99="","",Q99)</f>
        <v>3</v>
      </c>
      <c r="P101" s="150"/>
      <c r="Q101" s="168"/>
      <c r="R101" s="169"/>
      <c r="S101" s="169"/>
      <c r="T101" s="170"/>
      <c r="U101" s="130"/>
      <c r="V101" s="131"/>
      <c r="W101" s="130"/>
      <c r="X101" s="131"/>
      <c r="Y101" s="130"/>
      <c r="Z101" s="131"/>
      <c r="AA101" s="130"/>
      <c r="AB101" s="131"/>
      <c r="AC101" s="130"/>
      <c r="AD101" s="131"/>
      <c r="AE101" s="130"/>
      <c r="AF101" s="131"/>
      <c r="AG101" s="130"/>
      <c r="AH101" s="131"/>
      <c r="AI101" s="130"/>
      <c r="AJ101" s="131"/>
      <c r="AK101" s="17"/>
      <c r="AL101" s="17"/>
      <c r="AM101" s="17"/>
      <c r="AN101" s="17"/>
      <c r="AO101" s="17"/>
      <c r="AP101" s="17"/>
      <c r="AQ101" s="100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</row>
    <row r="102" spans="1:75" x14ac:dyDescent="0.15">
      <c r="V102" s="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</row>
    <row r="103" spans="1:75" s="7" customFormat="1" x14ac:dyDescent="0.15">
      <c r="A103" s="81" t="s">
        <v>71</v>
      </c>
      <c r="B103" s="82"/>
      <c r="C103" s="82"/>
      <c r="D103" s="83"/>
      <c r="E103" s="106" t="str">
        <f>A104</f>
        <v>フェニックス</v>
      </c>
      <c r="F103" s="138"/>
      <c r="G103" s="138"/>
      <c r="H103" s="139"/>
      <c r="I103" s="81" t="str">
        <f>A106</f>
        <v>小国SSS</v>
      </c>
      <c r="J103" s="138"/>
      <c r="K103" s="138"/>
      <c r="L103" s="139"/>
      <c r="M103" s="173" t="str">
        <f>A108</f>
        <v>アルカディア</v>
      </c>
      <c r="N103" s="174"/>
      <c r="O103" s="174"/>
      <c r="P103" s="172"/>
      <c r="Q103" s="81" t="str">
        <f>A110</f>
        <v>南陽FC</v>
      </c>
      <c r="R103" s="138"/>
      <c r="S103" s="138"/>
      <c r="T103" s="139"/>
      <c r="U103" s="81" t="s">
        <v>19</v>
      </c>
      <c r="V103" s="83"/>
      <c r="W103" s="171" t="s">
        <v>8</v>
      </c>
      <c r="X103" s="172"/>
      <c r="Y103" s="171" t="s">
        <v>9</v>
      </c>
      <c r="Z103" s="172"/>
      <c r="AA103" s="106" t="s">
        <v>10</v>
      </c>
      <c r="AB103" s="139"/>
      <c r="AC103" s="106" t="s">
        <v>47</v>
      </c>
      <c r="AD103" s="139"/>
      <c r="AE103" s="106" t="s">
        <v>48</v>
      </c>
      <c r="AF103" s="139"/>
      <c r="AG103" s="106" t="s">
        <v>49</v>
      </c>
      <c r="AH103" s="139"/>
      <c r="AI103" s="106" t="s">
        <v>25</v>
      </c>
      <c r="AJ103" s="139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</row>
    <row r="104" spans="1:75" s="7" customFormat="1" x14ac:dyDescent="0.15">
      <c r="A104" s="154" t="s">
        <v>198</v>
      </c>
      <c r="B104" s="99"/>
      <c r="C104" s="99"/>
      <c r="D104" s="155"/>
      <c r="E104" s="175"/>
      <c r="F104" s="176"/>
      <c r="G104" s="176"/>
      <c r="H104" s="177"/>
      <c r="I104" s="133" t="str">
        <f>IF(I105="","",IF(I105=K105,"△",IF(I105&gt;K105,"○","×")))</f>
        <v>○</v>
      </c>
      <c r="J104" s="134"/>
      <c r="K104" s="134"/>
      <c r="L104" s="135"/>
      <c r="M104" s="133" t="str">
        <f>IF(M105="","",IF(M105=O105,"△",IF(M105&gt;O105,"○","×")))</f>
        <v>○</v>
      </c>
      <c r="N104" s="134"/>
      <c r="O104" s="134"/>
      <c r="P104" s="135"/>
      <c r="Q104" s="133" t="str">
        <f>IF(Q105="","",IF(Q105=S105,"△",IF(Q105&gt;S105,"○","×")))</f>
        <v>×</v>
      </c>
      <c r="R104" s="134"/>
      <c r="S104" s="134"/>
      <c r="T104" s="135"/>
      <c r="U104" s="128">
        <f xml:space="preserve"> IF(AP104=0,"", COUNTIF(E104:T104,"○"))</f>
        <v>2</v>
      </c>
      <c r="V104" s="129"/>
      <c r="W104" s="128">
        <f xml:space="preserve"> IF(AP104=0,"", COUNTIF(E104:T104,"×"))</f>
        <v>1</v>
      </c>
      <c r="X104" s="129"/>
      <c r="Y104" s="128">
        <f xml:space="preserve"> IF(AP104=0,"", COUNTIF(E104:T104,"△"))</f>
        <v>0</v>
      </c>
      <c r="Z104" s="129"/>
      <c r="AA104" s="128">
        <f>IF(AP104=0,"", U104*3+Y104)</f>
        <v>6</v>
      </c>
      <c r="AB104" s="129"/>
      <c r="AC104" s="128">
        <f>IF(AP104=0,"",SUM(E105,I105,M105,Q105))</f>
        <v>17</v>
      </c>
      <c r="AD104" s="129"/>
      <c r="AE104" s="128">
        <f>IF(AP104=0,"",SUM(G105,K105,O105,S105))</f>
        <v>4</v>
      </c>
      <c r="AF104" s="129"/>
      <c r="AG104" s="128">
        <f>IF(AP104=0,"",SUM(AC104,-AE104))</f>
        <v>13</v>
      </c>
      <c r="AH104" s="129"/>
      <c r="AI104" s="128">
        <f>IF(AP104=0,"",_xlfn.RANK.EQ(AQ104,AQ104:AQ111))</f>
        <v>2</v>
      </c>
      <c r="AJ104" s="129"/>
      <c r="AK104" s="17"/>
      <c r="AL104" s="17"/>
      <c r="AM104" s="17"/>
      <c r="AN104" s="17"/>
      <c r="AO104" s="17"/>
      <c r="AP104" s="17">
        <f>COUNTA(I105:T105,M107:T107,Q109:T109)</f>
        <v>12</v>
      </c>
      <c r="AQ104" s="100">
        <f>IF(AP104=0,"",10000000000+(AA104*100000000)+(100000+(AG104*1000))+(AC104))</f>
        <v>10600113017</v>
      </c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</row>
    <row r="105" spans="1:75" s="7" customFormat="1" x14ac:dyDescent="0.15">
      <c r="A105" s="70"/>
      <c r="B105" s="71"/>
      <c r="C105" s="71"/>
      <c r="D105" s="72"/>
      <c r="E105" s="178"/>
      <c r="F105" s="179"/>
      <c r="G105" s="179"/>
      <c r="H105" s="180"/>
      <c r="I105" s="163">
        <v>13</v>
      </c>
      <c r="J105" s="164"/>
      <c r="K105" s="163">
        <v>0</v>
      </c>
      <c r="L105" s="164"/>
      <c r="M105" s="163">
        <v>3</v>
      </c>
      <c r="N105" s="164"/>
      <c r="O105" s="163">
        <v>2</v>
      </c>
      <c r="P105" s="164"/>
      <c r="Q105" s="163">
        <v>1</v>
      </c>
      <c r="R105" s="164"/>
      <c r="S105" s="163">
        <v>2</v>
      </c>
      <c r="T105" s="164"/>
      <c r="U105" s="130"/>
      <c r="V105" s="131"/>
      <c r="W105" s="130"/>
      <c r="X105" s="131"/>
      <c r="Y105" s="130"/>
      <c r="Z105" s="131"/>
      <c r="AA105" s="130"/>
      <c r="AB105" s="131"/>
      <c r="AC105" s="130"/>
      <c r="AD105" s="131"/>
      <c r="AE105" s="130"/>
      <c r="AF105" s="131"/>
      <c r="AG105" s="130"/>
      <c r="AH105" s="131"/>
      <c r="AI105" s="130"/>
      <c r="AJ105" s="131"/>
      <c r="AK105" s="17"/>
      <c r="AL105" s="17"/>
      <c r="AM105" s="17"/>
      <c r="AN105" s="17"/>
      <c r="AO105" s="17"/>
      <c r="AP105" s="17"/>
      <c r="AQ105" s="100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</row>
    <row r="106" spans="1:75" s="7" customFormat="1" x14ac:dyDescent="0.15">
      <c r="A106" s="215" t="s">
        <v>206</v>
      </c>
      <c r="B106" s="216"/>
      <c r="C106" s="216"/>
      <c r="D106" s="217"/>
      <c r="E106" s="133" t="str">
        <f>IF(I105="","",IF(E107=G107,"△",IF(E107&gt;G107,"○","×")))</f>
        <v>×</v>
      </c>
      <c r="F106" s="134"/>
      <c r="G106" s="134"/>
      <c r="H106" s="135"/>
      <c r="I106" s="165"/>
      <c r="J106" s="166"/>
      <c r="K106" s="166"/>
      <c r="L106" s="167"/>
      <c r="M106" s="133" t="str">
        <f>IF(M107="","",IF(M107=O107,"△",IF(M107&gt;O107,"○","×")))</f>
        <v>×</v>
      </c>
      <c r="N106" s="134"/>
      <c r="O106" s="134"/>
      <c r="P106" s="135"/>
      <c r="Q106" s="133" t="str">
        <f>IF(Q107="","",IF(Q107=S107,"△",IF(Q107&gt;S107,"○","×")))</f>
        <v>×</v>
      </c>
      <c r="R106" s="134"/>
      <c r="S106" s="134"/>
      <c r="T106" s="135"/>
      <c r="U106" s="128">
        <f xml:space="preserve"> IF(AP104=0,"", COUNTIF(E106:T106,"○"))</f>
        <v>0</v>
      </c>
      <c r="V106" s="129"/>
      <c r="W106" s="128">
        <f xml:space="preserve"> IF(AP104=0,"", COUNTIF(E106:T106,"×"))</f>
        <v>3</v>
      </c>
      <c r="X106" s="129"/>
      <c r="Y106" s="128">
        <f xml:space="preserve"> IF(AP104=0,"", COUNTIF(E106:T106,"△"))</f>
        <v>0</v>
      </c>
      <c r="Z106" s="129"/>
      <c r="AA106" s="128">
        <f>IF(AP104=0,"", U106*3+Y106)</f>
        <v>0</v>
      </c>
      <c r="AB106" s="129"/>
      <c r="AC106" s="128">
        <f>IF(AP104=0,"",SUM(E107,I107,M107,Q107))</f>
        <v>0</v>
      </c>
      <c r="AD106" s="129"/>
      <c r="AE106" s="128">
        <f>IF(AP104=0,"",SUM(G107,K107,O107,S107))</f>
        <v>42</v>
      </c>
      <c r="AF106" s="129"/>
      <c r="AG106" s="128">
        <f>IF(AP104=0,"",SUM(AC106,-AE106))</f>
        <v>-42</v>
      </c>
      <c r="AH106" s="129"/>
      <c r="AI106" s="128">
        <f>IF(AP104=0,"",_xlfn.RANK.EQ(AQ106,AQ104:AQ111))</f>
        <v>4</v>
      </c>
      <c r="AJ106" s="129"/>
      <c r="AK106" s="17"/>
      <c r="AL106" s="17"/>
      <c r="AM106" s="17"/>
      <c r="AN106" s="17"/>
      <c r="AO106" s="17"/>
      <c r="AP106" s="17"/>
      <c r="AQ106" s="100">
        <f>IF(AP104=0,"",10000000000+(AA106*100000000)+(100000+(AG106*1000))+(AC106))</f>
        <v>10000058000</v>
      </c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</row>
    <row r="107" spans="1:75" s="7" customFormat="1" x14ac:dyDescent="0.15">
      <c r="A107" s="218"/>
      <c r="B107" s="219"/>
      <c r="C107" s="219"/>
      <c r="D107" s="220"/>
      <c r="E107" s="171">
        <f>IF(K105="","",K105)</f>
        <v>0</v>
      </c>
      <c r="F107" s="172"/>
      <c r="G107" s="171">
        <f>IF(I105="","",I105)</f>
        <v>13</v>
      </c>
      <c r="H107" s="172"/>
      <c r="I107" s="168"/>
      <c r="J107" s="169"/>
      <c r="K107" s="169"/>
      <c r="L107" s="170"/>
      <c r="M107" s="181">
        <v>0</v>
      </c>
      <c r="N107" s="182"/>
      <c r="O107" s="181">
        <v>16</v>
      </c>
      <c r="P107" s="182"/>
      <c r="Q107" s="181">
        <v>0</v>
      </c>
      <c r="R107" s="182"/>
      <c r="S107" s="181">
        <v>13</v>
      </c>
      <c r="T107" s="182"/>
      <c r="U107" s="130"/>
      <c r="V107" s="131"/>
      <c r="W107" s="130"/>
      <c r="X107" s="131"/>
      <c r="Y107" s="130"/>
      <c r="Z107" s="131"/>
      <c r="AA107" s="130"/>
      <c r="AB107" s="131"/>
      <c r="AC107" s="130"/>
      <c r="AD107" s="131"/>
      <c r="AE107" s="130"/>
      <c r="AF107" s="131"/>
      <c r="AG107" s="130"/>
      <c r="AH107" s="131"/>
      <c r="AI107" s="130"/>
      <c r="AJ107" s="131"/>
      <c r="AK107" s="17"/>
      <c r="AL107" s="17"/>
      <c r="AM107" s="17"/>
      <c r="AN107" s="17"/>
      <c r="AO107" s="17"/>
      <c r="AP107" s="17"/>
      <c r="AQ107" s="100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</row>
    <row r="108" spans="1:75" s="7" customFormat="1" x14ac:dyDescent="0.15">
      <c r="A108" s="215" t="s">
        <v>207</v>
      </c>
      <c r="B108" s="216"/>
      <c r="C108" s="216"/>
      <c r="D108" s="217"/>
      <c r="E108" s="133" t="str">
        <f>IF(M105="","",IF(E109=G109,"△",IF(E109&gt;G109,"○","×")))</f>
        <v>×</v>
      </c>
      <c r="F108" s="134"/>
      <c r="G108" s="134"/>
      <c r="H108" s="135"/>
      <c r="I108" s="133" t="str">
        <f>IF(M107="","",IF(I109=K109,"△",IF(I109&gt;K109,"○","×")))</f>
        <v>○</v>
      </c>
      <c r="J108" s="134"/>
      <c r="K108" s="134"/>
      <c r="L108" s="135"/>
      <c r="M108" s="142"/>
      <c r="N108" s="143"/>
      <c r="O108" s="143"/>
      <c r="P108" s="144"/>
      <c r="Q108" s="133" t="str">
        <f>IF(Q109="","",IF(Q109=S109,"△",IF(Q109&gt;S109,"○","×")))</f>
        <v>×</v>
      </c>
      <c r="R108" s="134"/>
      <c r="S108" s="134"/>
      <c r="T108" s="135"/>
      <c r="U108" s="128">
        <f xml:space="preserve"> IF(AP104=0,"", COUNTIF(E108:T108,"○"))</f>
        <v>1</v>
      </c>
      <c r="V108" s="129"/>
      <c r="W108" s="128">
        <f xml:space="preserve"> IF(AP104=0,"", COUNTIF(E108:T108,"×"))</f>
        <v>2</v>
      </c>
      <c r="X108" s="129"/>
      <c r="Y108" s="128">
        <f xml:space="preserve"> IF(AP104=0,"", COUNTIF(E108:T108,"△"))</f>
        <v>0</v>
      </c>
      <c r="Z108" s="129"/>
      <c r="AA108" s="128">
        <f>IF(AP104=0,"", U108*3+Y108)</f>
        <v>3</v>
      </c>
      <c r="AB108" s="129"/>
      <c r="AC108" s="128">
        <f>IF(AP104=0,"",SUM(E109,I109,M109,Q109))</f>
        <v>19</v>
      </c>
      <c r="AD108" s="129"/>
      <c r="AE108" s="128">
        <f>IF(AP104=0,"",SUM(G109,K109,O109,S109))</f>
        <v>6</v>
      </c>
      <c r="AF108" s="129"/>
      <c r="AG108" s="128">
        <f>IF(AP104=0,"",SUM(AC108,-AE108))</f>
        <v>13</v>
      </c>
      <c r="AH108" s="129"/>
      <c r="AI108" s="128">
        <f>IF(AP104=0,"",_xlfn.RANK.EQ(AQ108,AQ104:AQ111))</f>
        <v>3</v>
      </c>
      <c r="AJ108" s="129"/>
      <c r="AK108" s="17"/>
      <c r="AL108" s="17"/>
      <c r="AM108" s="17"/>
      <c r="AN108" s="17"/>
      <c r="AO108" s="17"/>
      <c r="AP108" s="17"/>
      <c r="AQ108" s="100">
        <f>IF(AP104=0,"",10000000000+(AA108*100000000)+(100000+(AG108*1000))+(AC108))</f>
        <v>10300113019</v>
      </c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</row>
    <row r="109" spans="1:75" s="7" customFormat="1" x14ac:dyDescent="0.15">
      <c r="A109" s="218"/>
      <c r="B109" s="219"/>
      <c r="C109" s="219"/>
      <c r="D109" s="220"/>
      <c r="E109" s="148">
        <f>IF(O105="","",O105)</f>
        <v>2</v>
      </c>
      <c r="F109" s="149"/>
      <c r="G109" s="148">
        <f>IF(M105="","",M105)</f>
        <v>3</v>
      </c>
      <c r="H109" s="149"/>
      <c r="I109" s="148">
        <f>IF(O107="","",O107)</f>
        <v>16</v>
      </c>
      <c r="J109" s="149"/>
      <c r="K109" s="148">
        <f>IF(M107="","",M107)</f>
        <v>0</v>
      </c>
      <c r="L109" s="149"/>
      <c r="M109" s="145"/>
      <c r="N109" s="146"/>
      <c r="O109" s="146"/>
      <c r="P109" s="147"/>
      <c r="Q109" s="118">
        <v>1</v>
      </c>
      <c r="R109" s="119"/>
      <c r="S109" s="118">
        <v>3</v>
      </c>
      <c r="T109" s="119"/>
      <c r="U109" s="130"/>
      <c r="V109" s="131"/>
      <c r="W109" s="130"/>
      <c r="X109" s="131"/>
      <c r="Y109" s="130"/>
      <c r="Z109" s="131"/>
      <c r="AA109" s="130"/>
      <c r="AB109" s="131"/>
      <c r="AC109" s="130"/>
      <c r="AD109" s="131"/>
      <c r="AE109" s="130"/>
      <c r="AF109" s="131"/>
      <c r="AG109" s="130"/>
      <c r="AH109" s="131"/>
      <c r="AI109" s="130"/>
      <c r="AJ109" s="131"/>
      <c r="AK109" s="17"/>
      <c r="AL109" s="17"/>
      <c r="AM109" s="17"/>
      <c r="AN109" s="17"/>
      <c r="AO109" s="17"/>
      <c r="AP109" s="17"/>
      <c r="AQ109" s="100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</row>
    <row r="110" spans="1:75" s="7" customFormat="1" x14ac:dyDescent="0.15">
      <c r="A110" s="154" t="s">
        <v>208</v>
      </c>
      <c r="B110" s="99"/>
      <c r="C110" s="99"/>
      <c r="D110" s="155"/>
      <c r="E110" s="133" t="str">
        <f>IF(Q105="","",IF(E111=G111,"△",IF(E111&gt;G111,"○","×")))</f>
        <v>○</v>
      </c>
      <c r="F110" s="134"/>
      <c r="G110" s="134"/>
      <c r="H110" s="135"/>
      <c r="I110" s="133" t="str">
        <f>IF(Q107="","",IF(I111=K111,"△",IF(I111&gt;K111,"○","×")))</f>
        <v>○</v>
      </c>
      <c r="J110" s="134"/>
      <c r="K110" s="134"/>
      <c r="L110" s="135"/>
      <c r="M110" s="133" t="str">
        <f>IF(Q109="","",IF(M111=O111,"△",IF(M111&gt;O111,"○","×")))</f>
        <v>○</v>
      </c>
      <c r="N110" s="134"/>
      <c r="O110" s="134"/>
      <c r="P110" s="135"/>
      <c r="Q110" s="165"/>
      <c r="R110" s="166"/>
      <c r="S110" s="166"/>
      <c r="T110" s="167"/>
      <c r="U110" s="128">
        <f xml:space="preserve"> IF(AP104=0,"", COUNTIF(E110:T110,"○"))</f>
        <v>3</v>
      </c>
      <c r="V110" s="129"/>
      <c r="W110" s="128">
        <f xml:space="preserve"> IF(AP104=0,"", COUNTIF(E110:T110,"×"))</f>
        <v>0</v>
      </c>
      <c r="X110" s="129"/>
      <c r="Y110" s="128">
        <f xml:space="preserve"> IF(AP104=0,"", COUNTIF(E110:T110,"△"))</f>
        <v>0</v>
      </c>
      <c r="Z110" s="129"/>
      <c r="AA110" s="128">
        <f>IF(AP104=0,"", U110*3+Y110)</f>
        <v>9</v>
      </c>
      <c r="AB110" s="129"/>
      <c r="AC110" s="128">
        <f>IF(AP104=0,"",SUM(E111,I111,M111,Q111))</f>
        <v>18</v>
      </c>
      <c r="AD110" s="129"/>
      <c r="AE110" s="128">
        <f>IF(AP104=0,"",SUM(G111,K111,O111,S111))</f>
        <v>2</v>
      </c>
      <c r="AF110" s="129"/>
      <c r="AG110" s="128">
        <f>IF(AP104=0,"",SUM(AC110,-AE110))</f>
        <v>16</v>
      </c>
      <c r="AH110" s="129"/>
      <c r="AI110" s="128">
        <f>IF(AP104=0,"",_xlfn.RANK.EQ(AQ110,AQ104:AQ111))</f>
        <v>1</v>
      </c>
      <c r="AJ110" s="129"/>
      <c r="AK110" s="17"/>
      <c r="AL110" s="17"/>
      <c r="AM110" s="17"/>
      <c r="AN110" s="17"/>
      <c r="AO110" s="17"/>
      <c r="AP110" s="17"/>
      <c r="AQ110" s="100">
        <f>IF(AP104=0,"",10000000000+(AA110*100000000)+(100000+(AG110*1000))+(AC110))</f>
        <v>10900116018</v>
      </c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</row>
    <row r="111" spans="1:75" s="7" customFormat="1" x14ac:dyDescent="0.15">
      <c r="A111" s="70"/>
      <c r="B111" s="71"/>
      <c r="C111" s="71"/>
      <c r="D111" s="72"/>
      <c r="E111" s="150">
        <f>IF(S105="","",S105)</f>
        <v>2</v>
      </c>
      <c r="F111" s="150"/>
      <c r="G111" s="150">
        <f>IF(Q105="","",Q105)</f>
        <v>1</v>
      </c>
      <c r="H111" s="150"/>
      <c r="I111" s="150">
        <f>IF(S107="","",S107)</f>
        <v>13</v>
      </c>
      <c r="J111" s="150"/>
      <c r="K111" s="150">
        <f>IF(Q107="","",Q107)</f>
        <v>0</v>
      </c>
      <c r="L111" s="150"/>
      <c r="M111" s="150">
        <f>IF(S109="","",S109)</f>
        <v>3</v>
      </c>
      <c r="N111" s="150"/>
      <c r="O111" s="150">
        <f>IF(Q109="","",Q109)</f>
        <v>1</v>
      </c>
      <c r="P111" s="150"/>
      <c r="Q111" s="168"/>
      <c r="R111" s="169"/>
      <c r="S111" s="169"/>
      <c r="T111" s="170"/>
      <c r="U111" s="130"/>
      <c r="V111" s="131"/>
      <c r="W111" s="130"/>
      <c r="X111" s="131"/>
      <c r="Y111" s="130"/>
      <c r="Z111" s="131"/>
      <c r="AA111" s="130"/>
      <c r="AB111" s="131"/>
      <c r="AC111" s="130"/>
      <c r="AD111" s="131"/>
      <c r="AE111" s="130"/>
      <c r="AF111" s="131"/>
      <c r="AG111" s="130"/>
      <c r="AH111" s="131"/>
      <c r="AI111" s="130"/>
      <c r="AJ111" s="131"/>
      <c r="AK111" s="17"/>
      <c r="AL111" s="17"/>
      <c r="AM111" s="17"/>
      <c r="AN111" s="17"/>
      <c r="AO111" s="17"/>
      <c r="AP111" s="17"/>
      <c r="AQ111" s="100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</row>
    <row r="112" spans="1:75" x14ac:dyDescent="0.15">
      <c r="V112" s="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</row>
    <row r="113" spans="1:75" s="7" customFormat="1" x14ac:dyDescent="0.15">
      <c r="A113" s="81" t="s">
        <v>72</v>
      </c>
      <c r="B113" s="82"/>
      <c r="C113" s="82"/>
      <c r="D113" s="83"/>
      <c r="E113" s="106" t="str">
        <f>A114</f>
        <v>アビーカ</v>
      </c>
      <c r="F113" s="138"/>
      <c r="G113" s="138"/>
      <c r="H113" s="139"/>
      <c r="I113" s="81" t="str">
        <f>A116</f>
        <v>エスペランサ</v>
      </c>
      <c r="J113" s="138"/>
      <c r="K113" s="138"/>
      <c r="L113" s="139"/>
      <c r="M113" s="173" t="str">
        <f>A118</f>
        <v>わかくさ</v>
      </c>
      <c r="N113" s="174"/>
      <c r="O113" s="174"/>
      <c r="P113" s="172"/>
      <c r="Q113" s="81" t="str">
        <f>A120</f>
        <v>グラッソ</v>
      </c>
      <c r="R113" s="138"/>
      <c r="S113" s="138"/>
      <c r="T113" s="139"/>
      <c r="U113" s="81" t="s">
        <v>19</v>
      </c>
      <c r="V113" s="83"/>
      <c r="W113" s="171" t="s">
        <v>8</v>
      </c>
      <c r="X113" s="172"/>
      <c r="Y113" s="171" t="s">
        <v>9</v>
      </c>
      <c r="Z113" s="172"/>
      <c r="AA113" s="106" t="s">
        <v>10</v>
      </c>
      <c r="AB113" s="139"/>
      <c r="AC113" s="106" t="s">
        <v>47</v>
      </c>
      <c r="AD113" s="139"/>
      <c r="AE113" s="106" t="s">
        <v>48</v>
      </c>
      <c r="AF113" s="139"/>
      <c r="AG113" s="106" t="s">
        <v>49</v>
      </c>
      <c r="AH113" s="139"/>
      <c r="AI113" s="106" t="s">
        <v>25</v>
      </c>
      <c r="AJ113" s="139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</row>
    <row r="114" spans="1:75" s="7" customFormat="1" x14ac:dyDescent="0.15">
      <c r="A114" s="154" t="s">
        <v>199</v>
      </c>
      <c r="B114" s="99"/>
      <c r="C114" s="99"/>
      <c r="D114" s="155"/>
      <c r="E114" s="175"/>
      <c r="F114" s="176"/>
      <c r="G114" s="176"/>
      <c r="H114" s="177"/>
      <c r="I114" s="133" t="str">
        <f>IF(I115="","",IF(I115=K115,"△",IF(I115&gt;K115,"○","×")))</f>
        <v>○</v>
      </c>
      <c r="J114" s="134"/>
      <c r="K114" s="134"/>
      <c r="L114" s="135"/>
      <c r="M114" s="133" t="str">
        <f>IF(M115="","",IF(M115=O115,"△",IF(M115&gt;O115,"○","×")))</f>
        <v>○</v>
      </c>
      <c r="N114" s="134"/>
      <c r="O114" s="134"/>
      <c r="P114" s="135"/>
      <c r="Q114" s="133" t="str">
        <f>IF(Q115="","",IF(Q115=S115,"△",IF(Q115&gt;S115,"○","×")))</f>
        <v>○</v>
      </c>
      <c r="R114" s="134"/>
      <c r="S114" s="134"/>
      <c r="T114" s="135"/>
      <c r="U114" s="128">
        <f xml:space="preserve"> IF(AP114=0,"", COUNTIF(E114:T114,"○"))</f>
        <v>3</v>
      </c>
      <c r="V114" s="129"/>
      <c r="W114" s="128">
        <f xml:space="preserve"> IF(AP114=0,"", COUNTIF(E114:T114,"×"))</f>
        <v>0</v>
      </c>
      <c r="X114" s="129"/>
      <c r="Y114" s="128">
        <f xml:space="preserve"> IF(AP114=0,"", COUNTIF(E114:T114,"△"))</f>
        <v>0</v>
      </c>
      <c r="Z114" s="129"/>
      <c r="AA114" s="128">
        <f>IF(AP114=0,"", U114*3+Y114)</f>
        <v>9</v>
      </c>
      <c r="AB114" s="129"/>
      <c r="AC114" s="128">
        <f>IF(AP114=0,"",SUM(E115,I115,M115,Q115))</f>
        <v>23</v>
      </c>
      <c r="AD114" s="129"/>
      <c r="AE114" s="128">
        <f>IF(AP114=0,"",SUM(G115,K115,O115,S115))</f>
        <v>0</v>
      </c>
      <c r="AF114" s="129"/>
      <c r="AG114" s="128">
        <f>IF(AP114=0,"",SUM(AC114,-AE114))</f>
        <v>23</v>
      </c>
      <c r="AH114" s="129"/>
      <c r="AI114" s="128">
        <f>IF(AP114=0,"",_xlfn.RANK.EQ(AQ114,AQ114:AQ120))</f>
        <v>1</v>
      </c>
      <c r="AJ114" s="129"/>
      <c r="AK114" s="17"/>
      <c r="AL114" s="17"/>
      <c r="AM114" s="17"/>
      <c r="AN114" s="17"/>
      <c r="AO114" s="17"/>
      <c r="AP114" s="17">
        <f>COUNTA(I115:T115,M117:T117,Q119:T119)</f>
        <v>12</v>
      </c>
      <c r="AQ114" s="100">
        <f>IF(AP114=0,"",10000000000+(AA114*100000000)+(100000+(AG114*1000))+(AC114))</f>
        <v>10900123023</v>
      </c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</row>
    <row r="115" spans="1:75" s="7" customFormat="1" x14ac:dyDescent="0.15">
      <c r="A115" s="70"/>
      <c r="B115" s="71"/>
      <c r="C115" s="71"/>
      <c r="D115" s="72"/>
      <c r="E115" s="178"/>
      <c r="F115" s="179"/>
      <c r="G115" s="179"/>
      <c r="H115" s="180"/>
      <c r="I115" s="163">
        <v>6</v>
      </c>
      <c r="J115" s="164"/>
      <c r="K115" s="163">
        <v>0</v>
      </c>
      <c r="L115" s="164"/>
      <c r="M115" s="163">
        <v>7</v>
      </c>
      <c r="N115" s="164"/>
      <c r="O115" s="163">
        <v>0</v>
      </c>
      <c r="P115" s="164"/>
      <c r="Q115" s="163">
        <v>10</v>
      </c>
      <c r="R115" s="164"/>
      <c r="S115" s="163">
        <v>0</v>
      </c>
      <c r="T115" s="164"/>
      <c r="U115" s="130"/>
      <c r="V115" s="131"/>
      <c r="W115" s="130"/>
      <c r="X115" s="131"/>
      <c r="Y115" s="130"/>
      <c r="Z115" s="131"/>
      <c r="AA115" s="130"/>
      <c r="AB115" s="131"/>
      <c r="AC115" s="130"/>
      <c r="AD115" s="131"/>
      <c r="AE115" s="130"/>
      <c r="AF115" s="131"/>
      <c r="AG115" s="130"/>
      <c r="AH115" s="131"/>
      <c r="AI115" s="130"/>
      <c r="AJ115" s="131"/>
      <c r="AK115" s="17"/>
      <c r="AL115" s="17"/>
      <c r="AM115" s="17"/>
      <c r="AN115" s="17"/>
      <c r="AO115" s="17"/>
      <c r="AP115" s="17"/>
      <c r="AQ115" s="100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</row>
    <row r="116" spans="1:75" s="7" customFormat="1" x14ac:dyDescent="0.15">
      <c r="A116" s="154" t="s">
        <v>209</v>
      </c>
      <c r="B116" s="99"/>
      <c r="C116" s="99"/>
      <c r="D116" s="155"/>
      <c r="E116" s="133" t="str">
        <f>IF(I115="","",IF(E117=G117,"△",IF(E117&gt;G117,"○","×")))</f>
        <v>×</v>
      </c>
      <c r="F116" s="134"/>
      <c r="G116" s="134"/>
      <c r="H116" s="135"/>
      <c r="I116" s="165"/>
      <c r="J116" s="166"/>
      <c r="K116" s="166"/>
      <c r="L116" s="167"/>
      <c r="M116" s="133" t="str">
        <f>IF(M117="","",IF(M117=O117,"△",IF(M117&gt;O117,"○","×")))</f>
        <v>○</v>
      </c>
      <c r="N116" s="134"/>
      <c r="O116" s="134"/>
      <c r="P116" s="135"/>
      <c r="Q116" s="133" t="str">
        <f>IF(Q117="","",IF(Q117=S117,"△",IF(Q117&gt;S117,"○","×")))</f>
        <v>○</v>
      </c>
      <c r="R116" s="134"/>
      <c r="S116" s="134"/>
      <c r="T116" s="135"/>
      <c r="U116" s="128">
        <f xml:space="preserve"> IF(AP114=0,"", COUNTIF(E116:T116,"○"))</f>
        <v>2</v>
      </c>
      <c r="V116" s="129"/>
      <c r="W116" s="128">
        <f xml:space="preserve"> IF(AP114=0,"", COUNTIF(E116:T116,"×"))</f>
        <v>1</v>
      </c>
      <c r="X116" s="129"/>
      <c r="Y116" s="128">
        <f xml:space="preserve"> IF(AP114=0,"", COUNTIF(E116:T116,"△"))</f>
        <v>0</v>
      </c>
      <c r="Z116" s="129"/>
      <c r="AA116" s="128">
        <f>IF(AP114=0,"", U116*3+Y116)</f>
        <v>6</v>
      </c>
      <c r="AB116" s="129"/>
      <c r="AC116" s="128">
        <f>IF(AP114=0,"",SUM(E117,I117,M117,Q117))</f>
        <v>11</v>
      </c>
      <c r="AD116" s="129"/>
      <c r="AE116" s="128">
        <f>IF(AP114=0,"",SUM(G117,K117,O117,S117))</f>
        <v>6</v>
      </c>
      <c r="AF116" s="129"/>
      <c r="AG116" s="128">
        <f>IF(AP114=0,"",SUM(AC116,-AE116))</f>
        <v>5</v>
      </c>
      <c r="AH116" s="129"/>
      <c r="AI116" s="128">
        <f>IF(AP114=0,"",_xlfn.RANK.EQ(AQ116,AQ114:AQ120))</f>
        <v>2</v>
      </c>
      <c r="AJ116" s="129"/>
      <c r="AK116" s="17"/>
      <c r="AL116" s="17"/>
      <c r="AM116" s="17"/>
      <c r="AN116" s="17"/>
      <c r="AO116" s="17"/>
      <c r="AP116" s="17"/>
      <c r="AQ116" s="100">
        <f>IF(AP114=0,"",10000000000+(AA116*100000000)+(100000+(AG116*1000))+(AC116))</f>
        <v>10600105011</v>
      </c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</row>
    <row r="117" spans="1:75" s="7" customFormat="1" x14ac:dyDescent="0.15">
      <c r="A117" s="70"/>
      <c r="B117" s="71"/>
      <c r="C117" s="71"/>
      <c r="D117" s="72"/>
      <c r="E117" s="171">
        <f>IF(K115="","",K115)</f>
        <v>0</v>
      </c>
      <c r="F117" s="172"/>
      <c r="G117" s="171">
        <f>IF(I115="","",I115)</f>
        <v>6</v>
      </c>
      <c r="H117" s="172"/>
      <c r="I117" s="168"/>
      <c r="J117" s="169"/>
      <c r="K117" s="169"/>
      <c r="L117" s="170"/>
      <c r="M117" s="181">
        <v>8</v>
      </c>
      <c r="N117" s="182"/>
      <c r="O117" s="181">
        <v>0</v>
      </c>
      <c r="P117" s="182"/>
      <c r="Q117" s="181">
        <v>3</v>
      </c>
      <c r="R117" s="182"/>
      <c r="S117" s="181">
        <v>0</v>
      </c>
      <c r="T117" s="182"/>
      <c r="U117" s="130"/>
      <c r="V117" s="131"/>
      <c r="W117" s="130"/>
      <c r="X117" s="131"/>
      <c r="Y117" s="130"/>
      <c r="Z117" s="131"/>
      <c r="AA117" s="130"/>
      <c r="AB117" s="131"/>
      <c r="AC117" s="130"/>
      <c r="AD117" s="131"/>
      <c r="AE117" s="130"/>
      <c r="AF117" s="131"/>
      <c r="AG117" s="130"/>
      <c r="AH117" s="131"/>
      <c r="AI117" s="130"/>
      <c r="AJ117" s="131"/>
      <c r="AK117" s="17"/>
      <c r="AL117" s="17"/>
      <c r="AM117" s="17"/>
      <c r="AN117" s="17"/>
      <c r="AO117" s="17"/>
      <c r="AP117" s="17"/>
      <c r="AQ117" s="100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</row>
    <row r="118" spans="1:75" s="7" customFormat="1" x14ac:dyDescent="0.15">
      <c r="A118" s="154" t="s">
        <v>210</v>
      </c>
      <c r="B118" s="99"/>
      <c r="C118" s="99"/>
      <c r="D118" s="155"/>
      <c r="E118" s="133" t="str">
        <f>IF(M115="","",IF(E119=G119,"△",IF(E119&gt;G119,"○","×")))</f>
        <v>×</v>
      </c>
      <c r="F118" s="134"/>
      <c r="G118" s="134"/>
      <c r="H118" s="135"/>
      <c r="I118" s="133" t="str">
        <f>IF(M117="","",IF(I119=K119,"△",IF(I119&gt;K119,"○","×")))</f>
        <v>×</v>
      </c>
      <c r="J118" s="134"/>
      <c r="K118" s="134"/>
      <c r="L118" s="135"/>
      <c r="M118" s="142"/>
      <c r="N118" s="143"/>
      <c r="O118" s="143"/>
      <c r="P118" s="144"/>
      <c r="Q118" s="133" t="str">
        <f>IF(Q119="","",IF(Q119=S119,"△",IF(Q119&gt;S119,"○","×")))</f>
        <v>△</v>
      </c>
      <c r="R118" s="134"/>
      <c r="S118" s="134"/>
      <c r="T118" s="135"/>
      <c r="U118" s="128">
        <f xml:space="preserve"> IF(AP114=0,"", COUNTIF(E118:T118,"○"))</f>
        <v>0</v>
      </c>
      <c r="V118" s="129"/>
      <c r="W118" s="128">
        <f xml:space="preserve"> IF(AP114=0,"", COUNTIF(E118:T118,"×"))</f>
        <v>2</v>
      </c>
      <c r="X118" s="129"/>
      <c r="Y118" s="128">
        <f xml:space="preserve"> IF(AP114=0,"", COUNTIF(E118:T118,"△"))</f>
        <v>1</v>
      </c>
      <c r="Z118" s="129"/>
      <c r="AA118" s="128">
        <f>IF(AP114=0,"", U118*3+Y118)</f>
        <v>1</v>
      </c>
      <c r="AB118" s="129"/>
      <c r="AC118" s="128">
        <f>IF(AP114=0,"",SUM(E119,I119,M119,Q119))</f>
        <v>1</v>
      </c>
      <c r="AD118" s="129"/>
      <c r="AE118" s="128">
        <f>IF(AP114=0,"",SUM(G119,K119,O119,S119))</f>
        <v>16</v>
      </c>
      <c r="AF118" s="129"/>
      <c r="AG118" s="128">
        <f>IF(AP114=0,"",SUM(AC118,-AE118))</f>
        <v>-15</v>
      </c>
      <c r="AH118" s="129"/>
      <c r="AI118" s="128">
        <f>IF(AP114=0,"",_xlfn.RANK.EQ(AQ118,AQ114:AQ120))</f>
        <v>4</v>
      </c>
      <c r="AJ118" s="129"/>
      <c r="AK118" s="17"/>
      <c r="AL118" s="17"/>
      <c r="AM118" s="17"/>
      <c r="AN118" s="17"/>
      <c r="AO118" s="17"/>
      <c r="AP118" s="17"/>
      <c r="AQ118" s="100">
        <f>IF(AP114=0,"",10000000000+(AA118*100000000)+(100000+(AG118*1000))+(AC118))</f>
        <v>10100085001</v>
      </c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</row>
    <row r="119" spans="1:75" s="7" customFormat="1" x14ac:dyDescent="0.15">
      <c r="A119" s="70"/>
      <c r="B119" s="71"/>
      <c r="C119" s="71"/>
      <c r="D119" s="72"/>
      <c r="E119" s="148">
        <f>IF(O115="","",O115)</f>
        <v>0</v>
      </c>
      <c r="F119" s="149"/>
      <c r="G119" s="148">
        <f>IF(M115="","",M115)</f>
        <v>7</v>
      </c>
      <c r="H119" s="149"/>
      <c r="I119" s="148">
        <f>IF(O117="","",O117)</f>
        <v>0</v>
      </c>
      <c r="J119" s="149"/>
      <c r="K119" s="148">
        <f>IF(M117="","",M117)</f>
        <v>8</v>
      </c>
      <c r="L119" s="149"/>
      <c r="M119" s="145"/>
      <c r="N119" s="146"/>
      <c r="O119" s="146"/>
      <c r="P119" s="147"/>
      <c r="Q119" s="118">
        <v>1</v>
      </c>
      <c r="R119" s="119"/>
      <c r="S119" s="118">
        <v>1</v>
      </c>
      <c r="T119" s="119"/>
      <c r="U119" s="130"/>
      <c r="V119" s="131"/>
      <c r="W119" s="130"/>
      <c r="X119" s="131"/>
      <c r="Y119" s="130"/>
      <c r="Z119" s="131"/>
      <c r="AA119" s="130"/>
      <c r="AB119" s="131"/>
      <c r="AC119" s="130"/>
      <c r="AD119" s="131"/>
      <c r="AE119" s="130"/>
      <c r="AF119" s="131"/>
      <c r="AG119" s="130"/>
      <c r="AH119" s="131"/>
      <c r="AI119" s="130"/>
      <c r="AJ119" s="131"/>
      <c r="AK119" s="17"/>
      <c r="AL119" s="17"/>
      <c r="AM119" s="17"/>
      <c r="AN119" s="17"/>
      <c r="AO119" s="17"/>
      <c r="AP119" s="17"/>
      <c r="AQ119" s="100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</row>
    <row r="120" spans="1:75" s="7" customFormat="1" x14ac:dyDescent="0.15">
      <c r="A120" s="154" t="s">
        <v>211</v>
      </c>
      <c r="B120" s="99"/>
      <c r="C120" s="99"/>
      <c r="D120" s="155"/>
      <c r="E120" s="133" t="str">
        <f>IF(Q115="","",IF(E121=G121,"△",IF(E121&gt;G121,"○","×")))</f>
        <v>×</v>
      </c>
      <c r="F120" s="134"/>
      <c r="G120" s="134"/>
      <c r="H120" s="135"/>
      <c r="I120" s="133" t="str">
        <f>IF(Q117="","",IF(I121=K121,"△",IF(I121&gt;K121,"○","×")))</f>
        <v>×</v>
      </c>
      <c r="J120" s="134"/>
      <c r="K120" s="134"/>
      <c r="L120" s="135"/>
      <c r="M120" s="133" t="str">
        <f>IF(Q119="","",IF(M121=O121,"△",IF(M121&gt;O121,"○","×")))</f>
        <v>△</v>
      </c>
      <c r="N120" s="134"/>
      <c r="O120" s="134"/>
      <c r="P120" s="135"/>
      <c r="Q120" s="165"/>
      <c r="R120" s="166"/>
      <c r="S120" s="166"/>
      <c r="T120" s="167"/>
      <c r="U120" s="128">
        <f xml:space="preserve"> IF(AP114=0,"", COUNTIF(E120:T120,"○"))</f>
        <v>0</v>
      </c>
      <c r="V120" s="129"/>
      <c r="W120" s="128">
        <f xml:space="preserve"> IF(AP114=0,"", COUNTIF(E120:T120,"×"))</f>
        <v>2</v>
      </c>
      <c r="X120" s="129"/>
      <c r="Y120" s="128">
        <f xml:space="preserve"> IF(AP114=0,"", COUNTIF(E120:T120,"△"))</f>
        <v>1</v>
      </c>
      <c r="Z120" s="129"/>
      <c r="AA120" s="128">
        <f>IF(AP114=0,"", U120*3+Y120)</f>
        <v>1</v>
      </c>
      <c r="AB120" s="129"/>
      <c r="AC120" s="128">
        <f>IF(AP114=0,"",SUM(E121,I121,M121,Q121))</f>
        <v>1</v>
      </c>
      <c r="AD120" s="129"/>
      <c r="AE120" s="128">
        <f>IF(AP114=0,"",SUM(G121,K121,O121,S121))</f>
        <v>14</v>
      </c>
      <c r="AF120" s="129"/>
      <c r="AG120" s="128">
        <f>IF(AP114=0,"",SUM(AC120,-AE120))</f>
        <v>-13</v>
      </c>
      <c r="AH120" s="129"/>
      <c r="AI120" s="128">
        <f>IF(AP114=0,"",_xlfn.RANK.EQ(AQ120,AQ114:AQ121))</f>
        <v>3</v>
      </c>
      <c r="AJ120" s="129"/>
      <c r="AK120" s="17"/>
      <c r="AL120" s="17"/>
      <c r="AM120" s="17"/>
      <c r="AN120" s="17"/>
      <c r="AO120" s="17"/>
      <c r="AP120" s="17"/>
      <c r="AQ120" s="100">
        <f>IF(AP114=0,"",10000000000+(AA120*100000000)+(100000+(AG120*1000))+(AC120))</f>
        <v>10100087001</v>
      </c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</row>
    <row r="121" spans="1:75" s="7" customFormat="1" x14ac:dyDescent="0.15">
      <c r="A121" s="70"/>
      <c r="B121" s="71"/>
      <c r="C121" s="71"/>
      <c r="D121" s="72"/>
      <c r="E121" s="150">
        <f>IF(S115="","",S115)</f>
        <v>0</v>
      </c>
      <c r="F121" s="150"/>
      <c r="G121" s="150">
        <f>IF(Q115="","",Q115)</f>
        <v>10</v>
      </c>
      <c r="H121" s="150"/>
      <c r="I121" s="150">
        <f>IF(S117="","",S117)</f>
        <v>0</v>
      </c>
      <c r="J121" s="150"/>
      <c r="K121" s="150">
        <f>IF(Q117="","",Q117)</f>
        <v>3</v>
      </c>
      <c r="L121" s="150"/>
      <c r="M121" s="150">
        <f>IF(S119="","",S119)</f>
        <v>1</v>
      </c>
      <c r="N121" s="150"/>
      <c r="O121" s="150">
        <f>IF(Q119="","",Q119)</f>
        <v>1</v>
      </c>
      <c r="P121" s="150"/>
      <c r="Q121" s="168"/>
      <c r="R121" s="169"/>
      <c r="S121" s="169"/>
      <c r="T121" s="170"/>
      <c r="U121" s="130"/>
      <c r="V121" s="131"/>
      <c r="W121" s="130"/>
      <c r="X121" s="131"/>
      <c r="Y121" s="130"/>
      <c r="Z121" s="131"/>
      <c r="AA121" s="130"/>
      <c r="AB121" s="131"/>
      <c r="AC121" s="130"/>
      <c r="AD121" s="131"/>
      <c r="AE121" s="130"/>
      <c r="AF121" s="131"/>
      <c r="AG121" s="130"/>
      <c r="AH121" s="131"/>
      <c r="AI121" s="130"/>
      <c r="AJ121" s="131"/>
      <c r="AK121" s="17"/>
      <c r="AL121" s="17"/>
      <c r="AM121" s="17"/>
      <c r="AN121" s="17"/>
      <c r="AO121" s="17"/>
      <c r="AP121" s="17"/>
      <c r="AQ121" s="100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</row>
    <row r="122" spans="1:75" x14ac:dyDescent="0.15">
      <c r="V122" s="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</row>
    <row r="123" spans="1:75" x14ac:dyDescent="0.15">
      <c r="V123" s="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</row>
    <row r="124" spans="1:75" x14ac:dyDescent="0.15">
      <c r="A124" s="1" t="s">
        <v>73</v>
      </c>
      <c r="V124" s="8"/>
    </row>
    <row r="125" spans="1:75" ht="14.25" thickBot="1" x14ac:dyDescent="0.2">
      <c r="B125" s="10"/>
      <c r="C125" s="10"/>
      <c r="D125" s="10"/>
      <c r="E125" s="10"/>
      <c r="F125" s="10"/>
      <c r="G125" s="10"/>
      <c r="V125" s="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</row>
    <row r="126" spans="1:75" ht="14.25" thickBot="1" x14ac:dyDescent="0.2">
      <c r="A126" s="11"/>
      <c r="B126" s="151"/>
      <c r="C126" s="152"/>
      <c r="D126" s="153"/>
      <c r="E126" s="222" t="s">
        <v>38</v>
      </c>
      <c r="F126" s="223"/>
      <c r="G126" s="223"/>
      <c r="H126" s="151" t="s">
        <v>181</v>
      </c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62"/>
      <c r="AD126" s="33" t="s">
        <v>82</v>
      </c>
      <c r="AF126" s="2" t="s">
        <v>279</v>
      </c>
    </row>
    <row r="127" spans="1:75" x14ac:dyDescent="0.15">
      <c r="A127" s="11"/>
      <c r="B127" s="186" t="s">
        <v>13</v>
      </c>
      <c r="C127" s="187"/>
      <c r="D127" s="188"/>
      <c r="E127" s="224" t="s">
        <v>115</v>
      </c>
      <c r="F127" s="210"/>
      <c r="G127" s="210"/>
      <c r="H127" s="111" t="s">
        <v>124</v>
      </c>
      <c r="I127" s="71"/>
      <c r="J127" s="71"/>
      <c r="K127" s="71"/>
      <c r="L127" s="71"/>
      <c r="M127" s="71"/>
      <c r="N127" s="71"/>
      <c r="O127" s="16" t="s">
        <v>66</v>
      </c>
      <c r="P127" s="4"/>
      <c r="Q127" s="24"/>
      <c r="R127" s="141" t="s">
        <v>125</v>
      </c>
      <c r="S127" s="71"/>
      <c r="T127" s="71"/>
      <c r="U127" s="71"/>
      <c r="V127" s="71"/>
      <c r="W127" s="71"/>
      <c r="X127" s="71"/>
      <c r="Y127" s="16" t="s">
        <v>66</v>
      </c>
      <c r="Z127" s="4"/>
      <c r="AA127" s="25"/>
      <c r="AD127" s="33" t="s">
        <v>83</v>
      </c>
      <c r="AF127" s="2" t="s">
        <v>280</v>
      </c>
    </row>
    <row r="128" spans="1:75" x14ac:dyDescent="0.15">
      <c r="A128" s="11"/>
      <c r="B128" s="132" t="s">
        <v>23</v>
      </c>
      <c r="C128" s="79"/>
      <c r="D128" s="80"/>
      <c r="E128" s="81" t="s">
        <v>121</v>
      </c>
      <c r="F128" s="82"/>
      <c r="G128" s="82"/>
      <c r="H128" s="221" t="s">
        <v>252</v>
      </c>
      <c r="I128" s="136"/>
      <c r="J128" s="136"/>
      <c r="K128" s="63" t="s">
        <v>5</v>
      </c>
      <c r="L128" s="136" t="s">
        <v>255</v>
      </c>
      <c r="M128" s="136"/>
      <c r="N128" s="136"/>
      <c r="O128" s="64" t="s">
        <v>74</v>
      </c>
      <c r="P128" s="65"/>
      <c r="Q128" s="66"/>
      <c r="R128" s="140" t="s">
        <v>256</v>
      </c>
      <c r="S128" s="136"/>
      <c r="T128" s="136"/>
      <c r="U128" s="63" t="s">
        <v>5</v>
      </c>
      <c r="V128" s="136" t="s">
        <v>251</v>
      </c>
      <c r="W128" s="136"/>
      <c r="X128" s="136"/>
      <c r="Y128" s="20" t="s">
        <v>76</v>
      </c>
      <c r="Z128" s="37"/>
      <c r="AA128" s="23"/>
      <c r="AD128" s="33" t="s">
        <v>84</v>
      </c>
      <c r="AF128" s="2" t="s">
        <v>281</v>
      </c>
    </row>
    <row r="129" spans="1:32" x14ac:dyDescent="0.15">
      <c r="A129" s="11"/>
      <c r="B129" s="132" t="s">
        <v>14</v>
      </c>
      <c r="C129" s="79"/>
      <c r="D129" s="80"/>
      <c r="E129" s="81" t="s">
        <v>120</v>
      </c>
      <c r="F129" s="82"/>
      <c r="G129" s="82"/>
      <c r="H129" s="221" t="s">
        <v>250</v>
      </c>
      <c r="I129" s="136"/>
      <c r="J129" s="136"/>
      <c r="K129" s="62" t="s">
        <v>5</v>
      </c>
      <c r="L129" s="136" t="s">
        <v>257</v>
      </c>
      <c r="M129" s="136"/>
      <c r="N129" s="136"/>
      <c r="O129" s="64" t="s">
        <v>75</v>
      </c>
      <c r="P129" s="65"/>
      <c r="Q129" s="66"/>
      <c r="R129" s="140" t="s">
        <v>254</v>
      </c>
      <c r="S129" s="136"/>
      <c r="T129" s="136"/>
      <c r="U129" s="62" t="s">
        <v>5</v>
      </c>
      <c r="V129" s="136" t="s">
        <v>253</v>
      </c>
      <c r="W129" s="136"/>
      <c r="X129" s="136"/>
      <c r="Y129" s="20" t="s">
        <v>77</v>
      </c>
      <c r="Z129" s="37"/>
      <c r="AA129" s="23"/>
      <c r="AD129" s="33" t="s">
        <v>85</v>
      </c>
      <c r="AF129" s="2" t="s">
        <v>282</v>
      </c>
    </row>
    <row r="130" spans="1:32" x14ac:dyDescent="0.15">
      <c r="A130" s="11"/>
      <c r="B130" s="132" t="s">
        <v>15</v>
      </c>
      <c r="C130" s="79"/>
      <c r="D130" s="80"/>
      <c r="E130" s="81" t="s">
        <v>116</v>
      </c>
      <c r="F130" s="82"/>
      <c r="G130" s="82"/>
      <c r="H130" s="116" t="s">
        <v>107</v>
      </c>
      <c r="I130" s="115"/>
      <c r="J130" s="115"/>
      <c r="K130" s="34" t="s">
        <v>5</v>
      </c>
      <c r="L130" s="115" t="s">
        <v>135</v>
      </c>
      <c r="M130" s="115"/>
      <c r="N130" s="115"/>
      <c r="O130" s="20" t="s">
        <v>192</v>
      </c>
      <c r="P130" s="37"/>
      <c r="Q130" s="19"/>
      <c r="R130" s="137" t="s">
        <v>111</v>
      </c>
      <c r="S130" s="115"/>
      <c r="T130" s="115"/>
      <c r="U130" s="34" t="s">
        <v>5</v>
      </c>
      <c r="V130" s="115" t="s">
        <v>139</v>
      </c>
      <c r="W130" s="115"/>
      <c r="X130" s="115"/>
      <c r="Y130" s="20" t="s">
        <v>193</v>
      </c>
      <c r="Z130" s="37"/>
      <c r="AA130" s="23"/>
      <c r="AD130" s="33" t="s">
        <v>86</v>
      </c>
      <c r="AF130" s="2" t="s">
        <v>283</v>
      </c>
    </row>
    <row r="131" spans="1:32" x14ac:dyDescent="0.15">
      <c r="A131" s="11"/>
      <c r="B131" s="132" t="s">
        <v>16</v>
      </c>
      <c r="C131" s="79"/>
      <c r="D131" s="80"/>
      <c r="E131" s="81" t="s">
        <v>117</v>
      </c>
      <c r="F131" s="82"/>
      <c r="G131" s="82"/>
      <c r="H131" s="116" t="s">
        <v>108</v>
      </c>
      <c r="I131" s="115"/>
      <c r="J131" s="115"/>
      <c r="K131" s="34" t="s">
        <v>5</v>
      </c>
      <c r="L131" s="115" t="s">
        <v>136</v>
      </c>
      <c r="M131" s="115"/>
      <c r="N131" s="77"/>
      <c r="O131" s="20" t="s">
        <v>194</v>
      </c>
      <c r="P131" s="37"/>
      <c r="Q131" s="19"/>
      <c r="R131" s="137" t="s">
        <v>112</v>
      </c>
      <c r="S131" s="115"/>
      <c r="T131" s="115"/>
      <c r="U131" s="34" t="s">
        <v>5</v>
      </c>
      <c r="V131" s="115" t="s">
        <v>140</v>
      </c>
      <c r="W131" s="115"/>
      <c r="X131" s="115"/>
      <c r="Y131" s="20" t="s">
        <v>195</v>
      </c>
      <c r="Z131" s="37"/>
      <c r="AA131" s="23"/>
      <c r="AD131" s="33" t="s">
        <v>87</v>
      </c>
      <c r="AF131" s="2" t="s">
        <v>284</v>
      </c>
    </row>
    <row r="132" spans="1:32" x14ac:dyDescent="0.15">
      <c r="A132" s="11"/>
      <c r="B132" s="132" t="s">
        <v>17</v>
      </c>
      <c r="C132" s="79"/>
      <c r="D132" s="80"/>
      <c r="E132" s="81" t="s">
        <v>118</v>
      </c>
      <c r="F132" s="82"/>
      <c r="G132" s="82"/>
      <c r="H132" s="116" t="s">
        <v>113</v>
      </c>
      <c r="I132" s="115"/>
      <c r="J132" s="115"/>
      <c r="K132" s="34" t="s">
        <v>5</v>
      </c>
      <c r="L132" s="115" t="s">
        <v>141</v>
      </c>
      <c r="M132" s="115"/>
      <c r="N132" s="115"/>
      <c r="O132" s="20" t="s">
        <v>192</v>
      </c>
      <c r="P132" s="37"/>
      <c r="Q132" s="19"/>
      <c r="R132" s="116" t="s">
        <v>109</v>
      </c>
      <c r="S132" s="115"/>
      <c r="T132" s="115"/>
      <c r="U132" s="34" t="s">
        <v>5</v>
      </c>
      <c r="V132" s="115" t="s">
        <v>137</v>
      </c>
      <c r="W132" s="115"/>
      <c r="X132" s="115"/>
      <c r="Y132" s="20" t="s">
        <v>193</v>
      </c>
      <c r="Z132" s="37"/>
      <c r="AA132" s="23"/>
      <c r="AD132" s="33" t="s">
        <v>88</v>
      </c>
      <c r="AF132" s="2" t="s">
        <v>285</v>
      </c>
    </row>
    <row r="133" spans="1:32" ht="14.25" thickBot="1" x14ac:dyDescent="0.2">
      <c r="A133" s="11"/>
      <c r="B133" s="189" t="s">
        <v>18</v>
      </c>
      <c r="C133" s="190"/>
      <c r="D133" s="191"/>
      <c r="E133" s="183" t="s">
        <v>119</v>
      </c>
      <c r="F133" s="184"/>
      <c r="G133" s="184"/>
      <c r="H133" s="192" t="s">
        <v>114</v>
      </c>
      <c r="I133" s="185"/>
      <c r="J133" s="185"/>
      <c r="K133" s="35" t="s">
        <v>5</v>
      </c>
      <c r="L133" s="185" t="s">
        <v>142</v>
      </c>
      <c r="M133" s="185"/>
      <c r="N133" s="185"/>
      <c r="O133" s="21" t="s">
        <v>78</v>
      </c>
      <c r="P133" s="36"/>
      <c r="Q133" s="22"/>
      <c r="R133" s="192" t="s">
        <v>110</v>
      </c>
      <c r="S133" s="185"/>
      <c r="T133" s="185"/>
      <c r="U133" s="35" t="s">
        <v>5</v>
      </c>
      <c r="V133" s="185" t="s">
        <v>138</v>
      </c>
      <c r="W133" s="185"/>
      <c r="X133" s="185"/>
      <c r="Y133" s="21" t="s">
        <v>78</v>
      </c>
      <c r="Z133" s="36"/>
      <c r="AA133" s="26"/>
      <c r="AD133" s="33" t="s">
        <v>89</v>
      </c>
      <c r="AF133" s="2" t="s">
        <v>286</v>
      </c>
    </row>
    <row r="136" spans="1:32" ht="14.25" thickBot="1" x14ac:dyDescent="0.2">
      <c r="J136" s="4"/>
      <c r="K136" s="4"/>
      <c r="L136" s="4"/>
      <c r="M136" s="4"/>
      <c r="N136" s="4"/>
      <c r="O136" s="4"/>
      <c r="P136" s="4"/>
      <c r="Q136" s="237"/>
      <c r="R136" s="238"/>
      <c r="S136" s="238"/>
      <c r="T136" s="238"/>
      <c r="U136" s="238"/>
      <c r="V136" s="238"/>
      <c r="W136" s="238"/>
    </row>
    <row r="137" spans="1:32" ht="14.25" thickTop="1" x14ac:dyDescent="0.15">
      <c r="F137" s="236"/>
      <c r="G137" s="236"/>
      <c r="H137" s="236"/>
      <c r="I137" s="241"/>
      <c r="J137" s="5"/>
      <c r="K137" s="5"/>
      <c r="L137" s="5"/>
      <c r="M137" s="5"/>
      <c r="N137" s="5"/>
      <c r="O137" s="122"/>
      <c r="P137" s="99" t="s">
        <v>134</v>
      </c>
      <c r="Q137" s="234"/>
      <c r="R137" s="235"/>
      <c r="S137" s="236"/>
      <c r="T137" s="236"/>
      <c r="U137" s="236"/>
      <c r="V137" s="236"/>
      <c r="W137" s="236"/>
      <c r="X137" s="239"/>
      <c r="Y137" s="236"/>
      <c r="Z137" s="236"/>
      <c r="AA137" s="236"/>
    </row>
    <row r="138" spans="1:32" x14ac:dyDescent="0.15">
      <c r="F138" s="236"/>
      <c r="G138" s="236"/>
      <c r="H138" s="236"/>
      <c r="I138" s="241"/>
      <c r="J138" s="236"/>
      <c r="O138" s="123"/>
      <c r="P138" s="97" t="s">
        <v>270</v>
      </c>
      <c r="Q138" s="97"/>
      <c r="R138" s="123"/>
      <c r="W138" s="236"/>
      <c r="X138" s="239"/>
      <c r="Y138" s="236"/>
      <c r="Z138" s="236"/>
      <c r="AA138" s="236"/>
    </row>
    <row r="139" spans="1:32" x14ac:dyDescent="0.15">
      <c r="F139" s="236"/>
      <c r="G139" s="236"/>
      <c r="H139" s="236"/>
      <c r="I139" s="241"/>
      <c r="J139" s="236"/>
      <c r="O139" s="123"/>
      <c r="P139" s="97" t="s">
        <v>271</v>
      </c>
      <c r="Q139" s="97"/>
      <c r="R139" s="123"/>
      <c r="W139" s="236"/>
      <c r="X139" s="239"/>
      <c r="Y139" s="236"/>
      <c r="Z139" s="236"/>
      <c r="AA139" s="236"/>
    </row>
    <row r="140" spans="1:32" x14ac:dyDescent="0.15">
      <c r="F140" s="236"/>
      <c r="G140" s="236"/>
      <c r="H140" s="236"/>
      <c r="I140" s="241"/>
      <c r="J140" s="236"/>
      <c r="O140" s="123"/>
      <c r="P140" s="97"/>
      <c r="Q140" s="97"/>
      <c r="R140" s="123"/>
      <c r="W140" s="236"/>
      <c r="X140" s="239"/>
      <c r="Y140" s="236"/>
      <c r="Z140" s="236"/>
      <c r="AA140" s="236"/>
    </row>
    <row r="141" spans="1:32" ht="14.25" thickBot="1" x14ac:dyDescent="0.2">
      <c r="F141" s="236"/>
      <c r="G141" s="236"/>
      <c r="H141" s="236"/>
      <c r="I141" s="241"/>
      <c r="J141" s="236"/>
      <c r="L141" s="238"/>
      <c r="M141" s="238"/>
      <c r="N141" s="238"/>
      <c r="O141" s="238"/>
      <c r="P141" s="244"/>
      <c r="Q141" s="4"/>
      <c r="R141" s="4"/>
      <c r="S141" s="4"/>
      <c r="T141" s="4"/>
      <c r="U141" s="4"/>
      <c r="W141" s="236"/>
      <c r="X141" s="239"/>
      <c r="Y141" s="236"/>
      <c r="Z141" s="236"/>
      <c r="AA141" s="236"/>
    </row>
    <row r="142" spans="1:32" ht="14.25" thickTop="1" x14ac:dyDescent="0.15">
      <c r="F142" s="236"/>
      <c r="G142" s="236"/>
      <c r="H142" s="236"/>
      <c r="I142" s="241"/>
      <c r="J142" s="236"/>
      <c r="L142" s="9"/>
      <c r="O142" s="123"/>
      <c r="P142" s="97" t="s">
        <v>126</v>
      </c>
      <c r="Q142" s="97"/>
      <c r="R142" s="123"/>
      <c r="U142" s="6"/>
      <c r="W142" s="236"/>
      <c r="X142" s="239"/>
      <c r="Y142" s="236"/>
      <c r="Z142" s="236"/>
      <c r="AA142" s="236"/>
    </row>
    <row r="143" spans="1:32" ht="14.25" thickBot="1" x14ac:dyDescent="0.2">
      <c r="F143" s="238"/>
      <c r="G143" s="238"/>
      <c r="H143" s="238"/>
      <c r="I143" s="244"/>
      <c r="J143" s="236"/>
      <c r="L143" s="9"/>
      <c r="O143" s="123"/>
      <c r="P143" s="97" t="s">
        <v>274</v>
      </c>
      <c r="Q143" s="97"/>
      <c r="R143" s="123"/>
      <c r="U143" s="6"/>
      <c r="W143" s="236"/>
      <c r="X143" s="237"/>
      <c r="Y143" s="238"/>
      <c r="Z143" s="238"/>
      <c r="AA143" s="238"/>
    </row>
    <row r="144" spans="1:32" ht="14.25" thickTop="1" x14ac:dyDescent="0.15">
      <c r="D144" s="236"/>
      <c r="E144" s="241"/>
      <c r="F144" s="236"/>
      <c r="G144" s="236"/>
      <c r="H144" s="235"/>
      <c r="I144" s="234" t="s">
        <v>158</v>
      </c>
      <c r="J144" s="99"/>
      <c r="K144" s="122"/>
      <c r="L144" s="5"/>
      <c r="M144" s="245"/>
      <c r="P144" s="117"/>
      <c r="Q144" s="117"/>
      <c r="T144" s="240"/>
      <c r="U144" s="5"/>
      <c r="V144" s="122"/>
      <c r="W144" s="99" t="s">
        <v>157</v>
      </c>
      <c r="X144" s="234"/>
      <c r="Y144" s="235"/>
      <c r="Z144" s="236"/>
      <c r="AA144" s="236"/>
      <c r="AB144" s="239"/>
      <c r="AC144" s="236"/>
    </row>
    <row r="145" spans="3:30" x14ac:dyDescent="0.15">
      <c r="D145" s="236"/>
      <c r="E145" s="241"/>
      <c r="F145" s="236"/>
      <c r="H145" s="123"/>
      <c r="I145" s="97" t="s">
        <v>269</v>
      </c>
      <c r="J145" s="97"/>
      <c r="K145" s="123"/>
      <c r="L145" s="236"/>
      <c r="M145" s="241"/>
      <c r="T145" s="239"/>
      <c r="U145" s="236"/>
      <c r="V145" s="123"/>
      <c r="W145" s="97" t="s">
        <v>273</v>
      </c>
      <c r="X145" s="97"/>
      <c r="Y145" s="123"/>
      <c r="AA145" s="236"/>
      <c r="AB145" s="239"/>
      <c r="AC145" s="236"/>
    </row>
    <row r="146" spans="3:30" ht="14.25" thickBot="1" x14ac:dyDescent="0.2">
      <c r="D146" s="238"/>
      <c r="E146" s="244"/>
      <c r="F146" s="236"/>
      <c r="I146" s="97"/>
      <c r="J146" s="97"/>
      <c r="L146" s="238"/>
      <c r="M146" s="244"/>
      <c r="T146" s="237"/>
      <c r="U146" s="238"/>
      <c r="AA146" s="236"/>
      <c r="AB146" s="237"/>
      <c r="AC146" s="238"/>
    </row>
    <row r="147" spans="3:30" ht="14.25" thickTop="1" x14ac:dyDescent="0.15">
      <c r="D147" s="242"/>
      <c r="E147" s="234" t="s">
        <v>153</v>
      </c>
      <c r="F147" s="99"/>
      <c r="G147" s="120"/>
      <c r="H147" s="236"/>
      <c r="I147" s="236"/>
      <c r="J147" s="236"/>
      <c r="K147" s="241"/>
      <c r="L147" s="235"/>
      <c r="M147" s="234" t="s">
        <v>154</v>
      </c>
      <c r="N147" s="99"/>
      <c r="O147" s="120"/>
      <c r="R147" s="124"/>
      <c r="S147" s="99" t="s">
        <v>155</v>
      </c>
      <c r="T147" s="234"/>
      <c r="U147" s="235"/>
      <c r="V147" s="239"/>
      <c r="Z147" s="124"/>
      <c r="AA147" s="99" t="s">
        <v>156</v>
      </c>
      <c r="AB147" s="234"/>
      <c r="AC147" s="235"/>
      <c r="AD147" s="239"/>
    </row>
    <row r="148" spans="3:30" x14ac:dyDescent="0.15">
      <c r="D148" s="242"/>
      <c r="E148" s="234" t="s">
        <v>267</v>
      </c>
      <c r="F148" s="234"/>
      <c r="G148" s="121"/>
      <c r="H148" s="236"/>
      <c r="I148" s="236"/>
      <c r="J148" s="236"/>
      <c r="K148" s="241"/>
      <c r="L148" s="235"/>
      <c r="M148" s="97" t="s">
        <v>266</v>
      </c>
      <c r="N148" s="97"/>
      <c r="O148" s="121"/>
      <c r="R148" s="125"/>
      <c r="S148" s="97" t="s">
        <v>270</v>
      </c>
      <c r="T148" s="97"/>
      <c r="U148" s="235"/>
      <c r="V148" s="239"/>
      <c r="Z148" s="125"/>
      <c r="AA148" s="97" t="s">
        <v>272</v>
      </c>
      <c r="AB148" s="97"/>
      <c r="AC148" s="235"/>
      <c r="AD148" s="239"/>
    </row>
    <row r="149" spans="3:30" x14ac:dyDescent="0.15">
      <c r="D149" s="239"/>
      <c r="E149" s="243" t="s">
        <v>268</v>
      </c>
      <c r="F149" s="243"/>
      <c r="G149" s="6"/>
      <c r="H149" s="236"/>
      <c r="I149" s="236"/>
      <c r="J149" s="236"/>
      <c r="K149" s="241"/>
      <c r="L149" s="236"/>
      <c r="M149" s="97"/>
      <c r="N149" s="97"/>
      <c r="O149" s="6"/>
      <c r="R149" s="9"/>
      <c r="S149" s="97" t="s">
        <v>271</v>
      </c>
      <c r="T149" s="97"/>
      <c r="U149" s="236"/>
      <c r="V149" s="239"/>
      <c r="Z149" s="9"/>
      <c r="AA149" s="117"/>
      <c r="AB149" s="117"/>
      <c r="AC149" s="236"/>
      <c r="AD149" s="239"/>
    </row>
    <row r="150" spans="3:30" s="3" customFormat="1" x14ac:dyDescent="0.15">
      <c r="C150" s="97" t="s">
        <v>11</v>
      </c>
      <c r="D150" s="100"/>
      <c r="G150" s="97" t="s">
        <v>12</v>
      </c>
      <c r="H150" s="97"/>
      <c r="K150" s="97" t="s">
        <v>39</v>
      </c>
      <c r="L150" s="100"/>
      <c r="O150" s="97" t="s">
        <v>40</v>
      </c>
      <c r="P150" s="100"/>
      <c r="Q150" s="97" t="s">
        <v>41</v>
      </c>
      <c r="R150" s="100"/>
      <c r="U150" s="97" t="s">
        <v>42</v>
      </c>
      <c r="V150" s="100"/>
      <c r="Y150" s="97" t="s">
        <v>1</v>
      </c>
      <c r="Z150" s="97"/>
      <c r="AC150" s="97" t="s">
        <v>2</v>
      </c>
      <c r="AD150" s="97"/>
    </row>
    <row r="151" spans="3:30" ht="13.5" customHeight="1" x14ac:dyDescent="0.15">
      <c r="C151" s="98" t="s">
        <v>202</v>
      </c>
      <c r="D151" s="98"/>
      <c r="G151" s="98" t="s">
        <v>209</v>
      </c>
      <c r="H151" s="98"/>
      <c r="K151" s="98" t="s">
        <v>197</v>
      </c>
      <c r="L151" s="98"/>
      <c r="O151" s="98" t="s">
        <v>198</v>
      </c>
      <c r="P151" s="98"/>
      <c r="Q151" s="98" t="s">
        <v>208</v>
      </c>
      <c r="R151" s="98"/>
      <c r="U151" s="98" t="s">
        <v>203</v>
      </c>
      <c r="V151" s="98"/>
      <c r="Y151" s="98" t="s">
        <v>199</v>
      </c>
      <c r="Z151" s="98"/>
      <c r="AC151" s="98" t="s">
        <v>196</v>
      </c>
      <c r="AD151" s="98"/>
    </row>
    <row r="152" spans="3:30" x14ac:dyDescent="0.15">
      <c r="C152" s="98"/>
      <c r="D152" s="98"/>
      <c r="G152" s="98"/>
      <c r="H152" s="98"/>
      <c r="K152" s="98"/>
      <c r="L152" s="98"/>
      <c r="O152" s="98"/>
      <c r="P152" s="98"/>
      <c r="Q152" s="98"/>
      <c r="R152" s="98"/>
      <c r="U152" s="98"/>
      <c r="V152" s="98"/>
      <c r="Y152" s="98"/>
      <c r="Z152" s="98"/>
      <c r="AC152" s="98"/>
      <c r="AD152" s="98"/>
    </row>
    <row r="153" spans="3:30" x14ac:dyDescent="0.15">
      <c r="C153" s="98"/>
      <c r="D153" s="98"/>
      <c r="G153" s="98"/>
      <c r="H153" s="98"/>
      <c r="K153" s="98"/>
      <c r="L153" s="98"/>
      <c r="O153" s="98"/>
      <c r="P153" s="98"/>
      <c r="Q153" s="98"/>
      <c r="R153" s="98"/>
      <c r="U153" s="98"/>
      <c r="V153" s="98"/>
      <c r="Y153" s="98"/>
      <c r="Z153" s="98"/>
      <c r="AC153" s="98"/>
      <c r="AD153" s="98"/>
    </row>
    <row r="154" spans="3:30" x14ac:dyDescent="0.15">
      <c r="C154" s="98"/>
      <c r="D154" s="98"/>
      <c r="G154" s="98"/>
      <c r="H154" s="98"/>
      <c r="K154" s="98"/>
      <c r="L154" s="98"/>
      <c r="O154" s="98"/>
      <c r="P154" s="98"/>
      <c r="Q154" s="98"/>
      <c r="R154" s="98"/>
      <c r="U154" s="98"/>
      <c r="V154" s="98"/>
      <c r="Y154" s="98"/>
      <c r="Z154" s="98"/>
      <c r="AC154" s="98"/>
      <c r="AD154" s="98"/>
    </row>
    <row r="155" spans="3:30" x14ac:dyDescent="0.15">
      <c r="C155" s="98"/>
      <c r="D155" s="98"/>
      <c r="G155" s="98"/>
      <c r="H155" s="98"/>
      <c r="K155" s="98"/>
      <c r="L155" s="98"/>
      <c r="O155" s="98"/>
      <c r="P155" s="98"/>
      <c r="Q155" s="98"/>
      <c r="R155" s="98"/>
      <c r="U155" s="98"/>
      <c r="V155" s="98"/>
      <c r="Y155" s="98"/>
      <c r="Z155" s="98"/>
      <c r="AC155" s="98"/>
      <c r="AD155" s="98"/>
    </row>
    <row r="156" spans="3:30" x14ac:dyDescent="0.15">
      <c r="C156" s="98"/>
      <c r="D156" s="98"/>
      <c r="G156" s="98"/>
      <c r="H156" s="98"/>
      <c r="K156" s="98"/>
      <c r="L156" s="98"/>
      <c r="O156" s="98"/>
      <c r="P156" s="98"/>
      <c r="Q156" s="98"/>
      <c r="R156" s="98"/>
      <c r="U156" s="98"/>
      <c r="V156" s="98"/>
      <c r="Y156" s="98"/>
      <c r="Z156" s="98"/>
      <c r="AC156" s="98"/>
      <c r="AD156" s="98"/>
    </row>
    <row r="157" spans="3:30" x14ac:dyDescent="0.15">
      <c r="C157" s="98"/>
      <c r="D157" s="98"/>
      <c r="G157" s="98"/>
      <c r="H157" s="98"/>
      <c r="K157" s="98"/>
      <c r="L157" s="98"/>
      <c r="O157" s="98"/>
      <c r="P157" s="98"/>
      <c r="Q157" s="98"/>
      <c r="R157" s="98"/>
      <c r="U157" s="98"/>
      <c r="V157" s="98"/>
      <c r="Y157" s="98"/>
      <c r="Z157" s="98"/>
      <c r="AC157" s="98"/>
      <c r="AD157" s="98"/>
    </row>
    <row r="158" spans="3:30" x14ac:dyDescent="0.15">
      <c r="C158" s="98"/>
      <c r="D158" s="98"/>
      <c r="G158" s="98"/>
      <c r="H158" s="98"/>
      <c r="K158" s="98"/>
      <c r="L158" s="98"/>
      <c r="O158" s="98"/>
      <c r="P158" s="98"/>
      <c r="Q158" s="98"/>
      <c r="R158" s="98"/>
      <c r="U158" s="98"/>
      <c r="V158" s="98"/>
      <c r="Y158" s="98"/>
      <c r="Z158" s="98"/>
      <c r="AC158" s="98"/>
      <c r="AD158" s="98"/>
    </row>
    <row r="160" spans="3:30" x14ac:dyDescent="0.15">
      <c r="F160" s="239"/>
      <c r="G160" s="236"/>
      <c r="H160" s="246"/>
      <c r="I160" s="247" t="s">
        <v>277</v>
      </c>
      <c r="J160" s="248"/>
      <c r="K160" s="236"/>
      <c r="L160" s="236"/>
      <c r="M160" s="6"/>
      <c r="N160" s="236"/>
      <c r="O160" s="236"/>
      <c r="P160" s="236"/>
      <c r="Q160" s="236"/>
      <c r="R160" s="236"/>
      <c r="S160" s="241"/>
      <c r="W160" s="97" t="s">
        <v>278</v>
      </c>
      <c r="X160" s="101"/>
      <c r="Y160" s="54"/>
      <c r="AA160" s="6"/>
    </row>
    <row r="161" spans="1:34" x14ac:dyDescent="0.15">
      <c r="F161" s="239"/>
      <c r="G161" s="236"/>
      <c r="H161" s="246"/>
      <c r="I161" s="246"/>
      <c r="J161" s="249"/>
      <c r="K161" s="236"/>
      <c r="L161" s="236"/>
      <c r="M161" s="6"/>
      <c r="N161" s="236"/>
      <c r="O161" s="236"/>
      <c r="P161" s="243" t="s">
        <v>270</v>
      </c>
      <c r="Q161" s="243"/>
      <c r="R161" s="236"/>
      <c r="S161" s="241"/>
      <c r="W161" s="7"/>
      <c r="X161" s="17"/>
      <c r="Y161" s="54"/>
      <c r="AA161" s="6"/>
    </row>
    <row r="162" spans="1:34" ht="14.25" thickBot="1" x14ac:dyDescent="0.2">
      <c r="F162" s="239"/>
      <c r="G162" s="236"/>
      <c r="H162" s="246"/>
      <c r="I162" s="234" t="s">
        <v>159</v>
      </c>
      <c r="J162" s="102"/>
      <c r="K162" s="4"/>
      <c r="L162" s="4"/>
      <c r="M162" s="55"/>
      <c r="N162" s="236"/>
      <c r="O162" s="236"/>
      <c r="P162" s="234" t="s">
        <v>276</v>
      </c>
      <c r="Q162" s="234"/>
      <c r="R162" s="236"/>
      <c r="S162" s="241"/>
      <c r="T162" s="236"/>
      <c r="U162" s="236"/>
      <c r="V162" s="236"/>
      <c r="W162" s="234" t="s">
        <v>160</v>
      </c>
      <c r="X162" s="161"/>
      <c r="Y162" s="44"/>
      <c r="Z162" s="4"/>
      <c r="AA162" s="55"/>
    </row>
    <row r="163" spans="1:34" ht="15" thickTop="1" thickBot="1" x14ac:dyDescent="0.2">
      <c r="F163" s="251"/>
      <c r="G163" s="251"/>
      <c r="H163" s="251"/>
      <c r="I163" s="253"/>
      <c r="J163" s="236"/>
      <c r="L163" s="9"/>
      <c r="P163" s="97" t="s">
        <v>127</v>
      </c>
      <c r="Q163" s="97"/>
      <c r="T163" s="251"/>
      <c r="U163" s="254"/>
      <c r="V163" s="251"/>
      <c r="W163" s="253"/>
    </row>
    <row r="164" spans="1:34" ht="14.25" thickTop="1" x14ac:dyDescent="0.15">
      <c r="F164" s="236"/>
      <c r="G164" s="236"/>
      <c r="H164" s="236"/>
      <c r="I164" s="241"/>
      <c r="J164" s="236"/>
      <c r="L164" s="251"/>
      <c r="M164" s="251"/>
      <c r="N164" s="251"/>
      <c r="O164" s="251"/>
      <c r="P164" s="252"/>
      <c r="Q164" s="43"/>
      <c r="R164" s="5"/>
      <c r="S164" s="5"/>
      <c r="T164" s="5"/>
      <c r="U164" s="5"/>
      <c r="V164" s="236"/>
      <c r="W164" s="241"/>
    </row>
    <row r="165" spans="1:34" x14ac:dyDescent="0.15">
      <c r="F165" s="236"/>
      <c r="G165" s="236"/>
      <c r="H165" s="236"/>
      <c r="I165" s="241"/>
      <c r="J165" s="236"/>
      <c r="P165" s="97"/>
      <c r="Q165" s="97"/>
      <c r="T165" s="236"/>
      <c r="U165" s="236"/>
      <c r="V165" s="236"/>
      <c r="W165" s="241"/>
    </row>
    <row r="166" spans="1:34" x14ac:dyDescent="0.15">
      <c r="F166" s="236"/>
      <c r="G166" s="236"/>
      <c r="H166" s="236"/>
      <c r="I166" s="241"/>
      <c r="J166" s="236"/>
      <c r="P166" s="7"/>
      <c r="Q166" s="7"/>
      <c r="T166" s="236"/>
      <c r="U166" s="236"/>
      <c r="V166" s="236"/>
      <c r="W166" s="241"/>
    </row>
    <row r="167" spans="1:34" x14ac:dyDescent="0.15">
      <c r="F167" s="236"/>
      <c r="G167" s="236"/>
      <c r="H167" s="236"/>
      <c r="I167" s="241"/>
      <c r="J167" s="236"/>
      <c r="P167" s="7"/>
      <c r="Q167" s="7"/>
      <c r="T167" s="236"/>
      <c r="U167" s="236"/>
      <c r="V167" s="236"/>
      <c r="W167" s="241"/>
    </row>
    <row r="168" spans="1:34" ht="14.25" thickBot="1" x14ac:dyDescent="0.2">
      <c r="F168" s="236"/>
      <c r="G168" s="236"/>
      <c r="H168" s="236"/>
      <c r="I168" s="241"/>
      <c r="J168" s="4"/>
      <c r="K168" s="4"/>
      <c r="L168" s="4"/>
      <c r="M168" s="4"/>
      <c r="N168" s="4"/>
      <c r="O168" s="4"/>
      <c r="P168" s="71" t="s">
        <v>143</v>
      </c>
      <c r="Q168" s="97"/>
      <c r="T168" s="238"/>
      <c r="U168" s="238"/>
      <c r="V168" s="238"/>
      <c r="W168" s="244"/>
    </row>
    <row r="169" spans="1:34" ht="14.25" thickTop="1" x14ac:dyDescent="0.15">
      <c r="Q169" s="250"/>
      <c r="R169" s="251"/>
      <c r="S169" s="251"/>
      <c r="T169" s="251"/>
      <c r="U169" s="251"/>
      <c r="V169" s="251"/>
      <c r="W169" s="251"/>
    </row>
    <row r="170" spans="1:34" x14ac:dyDescent="0.15">
      <c r="P170" s="117" t="s">
        <v>275</v>
      </c>
      <c r="Q170" s="117"/>
    </row>
    <row r="174" spans="1:34" x14ac:dyDescent="0.15">
      <c r="X174" s="2" t="s">
        <v>170</v>
      </c>
    </row>
    <row r="175" spans="1:34" x14ac:dyDescent="0.15">
      <c r="A175" s="81"/>
      <c r="B175" s="82"/>
      <c r="C175" s="83"/>
      <c r="D175" s="171" t="s">
        <v>38</v>
      </c>
      <c r="E175" s="174"/>
      <c r="F175" s="172"/>
      <c r="G175" s="68" t="s">
        <v>182</v>
      </c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</row>
    <row r="176" spans="1:34" x14ac:dyDescent="0.15">
      <c r="A176" s="78"/>
      <c r="B176" s="79"/>
      <c r="C176" s="80"/>
      <c r="D176" s="81"/>
      <c r="E176" s="82"/>
      <c r="F176" s="83"/>
      <c r="G176" s="70" t="s">
        <v>125</v>
      </c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2"/>
      <c r="S176" s="67" t="s">
        <v>66</v>
      </c>
      <c r="T176" s="67"/>
      <c r="U176" s="68" t="s">
        <v>124</v>
      </c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9" t="s">
        <v>66</v>
      </c>
      <c r="AH176" s="69"/>
    </row>
    <row r="177" spans="1:34" x14ac:dyDescent="0.15">
      <c r="A177" s="78" t="s">
        <v>129</v>
      </c>
      <c r="B177" s="79"/>
      <c r="C177" s="80"/>
      <c r="D177" s="81" t="s">
        <v>187</v>
      </c>
      <c r="E177" s="82"/>
      <c r="F177" s="83"/>
      <c r="G177" s="46" t="s">
        <v>265</v>
      </c>
      <c r="H177" s="49"/>
      <c r="I177" s="49"/>
      <c r="J177" s="49"/>
      <c r="K177" s="49"/>
      <c r="L177" s="76" t="s">
        <v>287</v>
      </c>
      <c r="M177" s="77"/>
      <c r="N177" s="46" t="s">
        <v>259</v>
      </c>
      <c r="O177" s="49"/>
      <c r="P177" s="49"/>
      <c r="Q177" s="49"/>
      <c r="R177" s="48"/>
      <c r="S177" s="46" t="s">
        <v>128</v>
      </c>
      <c r="T177" s="57"/>
      <c r="U177" s="49" t="s">
        <v>261</v>
      </c>
      <c r="V177" s="49"/>
      <c r="W177" s="49"/>
      <c r="X177" s="49"/>
      <c r="Y177" s="49"/>
      <c r="Z177" s="76" t="s">
        <v>288</v>
      </c>
      <c r="AA177" s="77"/>
      <c r="AB177" s="49" t="s">
        <v>263</v>
      </c>
      <c r="AC177" s="49"/>
      <c r="AD177" s="49"/>
      <c r="AE177" s="47"/>
      <c r="AF177" s="47"/>
      <c r="AG177" s="46" t="s">
        <v>128</v>
      </c>
      <c r="AH177" s="48"/>
    </row>
    <row r="178" spans="1:34" x14ac:dyDescent="0.15">
      <c r="A178" s="78" t="s">
        <v>130</v>
      </c>
      <c r="B178" s="79"/>
      <c r="C178" s="80"/>
      <c r="D178" s="81" t="s">
        <v>132</v>
      </c>
      <c r="E178" s="82"/>
      <c r="F178" s="83"/>
      <c r="G178" s="46" t="s">
        <v>258</v>
      </c>
      <c r="H178" s="49"/>
      <c r="I178" s="49"/>
      <c r="J178" s="49"/>
      <c r="K178" s="49"/>
      <c r="L178" s="76" t="s">
        <v>288</v>
      </c>
      <c r="M178" s="77"/>
      <c r="N178" s="46" t="s">
        <v>260</v>
      </c>
      <c r="O178" s="49"/>
      <c r="P178" s="49"/>
      <c r="Q178" s="49"/>
      <c r="R178" s="48"/>
      <c r="S178" s="46" t="s">
        <v>128</v>
      </c>
      <c r="T178" s="57"/>
      <c r="U178" s="49" t="s">
        <v>262</v>
      </c>
      <c r="V178" s="49"/>
      <c r="W178" s="49"/>
      <c r="X178" s="49"/>
      <c r="Y178" s="49"/>
      <c r="Z178" s="76" t="s">
        <v>292</v>
      </c>
      <c r="AA178" s="77"/>
      <c r="AB178" s="49" t="s">
        <v>264</v>
      </c>
      <c r="AC178" s="49"/>
      <c r="AD178" s="49"/>
      <c r="AE178" s="47"/>
      <c r="AF178" s="47"/>
      <c r="AG178" s="50" t="s">
        <v>128</v>
      </c>
      <c r="AH178" s="52"/>
    </row>
    <row r="179" spans="1:34" x14ac:dyDescent="0.15">
      <c r="A179" s="78" t="s">
        <v>133</v>
      </c>
      <c r="B179" s="79"/>
      <c r="C179" s="80"/>
      <c r="D179" s="81" t="s">
        <v>166</v>
      </c>
      <c r="E179" s="82"/>
      <c r="F179" s="83"/>
      <c r="G179" s="46" t="s">
        <v>265</v>
      </c>
      <c r="H179" s="49"/>
      <c r="I179" s="49"/>
      <c r="J179" s="49"/>
      <c r="K179" s="49"/>
      <c r="L179" s="76" t="s">
        <v>289</v>
      </c>
      <c r="M179" s="77"/>
      <c r="N179" s="49" t="s">
        <v>261</v>
      </c>
      <c r="O179" s="49"/>
      <c r="P179" s="49"/>
      <c r="Q179" s="49"/>
      <c r="R179" s="48"/>
      <c r="S179" s="50" t="s">
        <v>128</v>
      </c>
      <c r="T179" s="57"/>
      <c r="U179" s="46" t="s">
        <v>259</v>
      </c>
      <c r="V179" s="49"/>
      <c r="W179" s="49"/>
      <c r="X179" s="49"/>
      <c r="Y179" s="49"/>
      <c r="Z179" s="76" t="s">
        <v>287</v>
      </c>
      <c r="AA179" s="77"/>
      <c r="AB179" s="49" t="s">
        <v>263</v>
      </c>
      <c r="AC179" s="53"/>
      <c r="AD179" s="53"/>
      <c r="AE179" s="51"/>
      <c r="AF179" s="51"/>
      <c r="AG179" s="50" t="s">
        <v>128</v>
      </c>
      <c r="AH179" s="52"/>
    </row>
    <row r="180" spans="1:34" x14ac:dyDescent="0.15">
      <c r="A180" s="78" t="s">
        <v>188</v>
      </c>
      <c r="B180" s="79"/>
      <c r="C180" s="80"/>
      <c r="D180" s="81" t="s">
        <v>131</v>
      </c>
      <c r="E180" s="82"/>
      <c r="F180" s="83"/>
      <c r="G180" s="46" t="s">
        <v>258</v>
      </c>
      <c r="H180" s="49"/>
      <c r="I180" s="49"/>
      <c r="J180" s="49"/>
      <c r="K180" s="49"/>
      <c r="L180" s="76" t="s">
        <v>290</v>
      </c>
      <c r="M180" s="77"/>
      <c r="N180" s="49" t="s">
        <v>262</v>
      </c>
      <c r="O180" s="49"/>
      <c r="P180" s="49"/>
      <c r="Q180" s="49"/>
      <c r="R180" s="48"/>
      <c r="S180" s="50" t="s">
        <v>128</v>
      </c>
      <c r="T180" s="57"/>
      <c r="U180" s="46" t="s">
        <v>260</v>
      </c>
      <c r="V180" s="49"/>
      <c r="W180" s="49"/>
      <c r="X180" s="49"/>
      <c r="Y180" s="49"/>
      <c r="Z180" s="76" t="s">
        <v>293</v>
      </c>
      <c r="AA180" s="77"/>
      <c r="AB180" s="49" t="s">
        <v>264</v>
      </c>
      <c r="AC180" s="49"/>
      <c r="AD180" s="49"/>
      <c r="AE180" s="49"/>
      <c r="AF180" s="49"/>
      <c r="AG180" s="50" t="s">
        <v>128</v>
      </c>
      <c r="AH180" s="52"/>
    </row>
    <row r="181" spans="1:34" x14ac:dyDescent="0.15">
      <c r="A181" s="78" t="s">
        <v>189</v>
      </c>
      <c r="B181" s="79"/>
      <c r="C181" s="80"/>
      <c r="D181" s="81" t="s">
        <v>105</v>
      </c>
      <c r="E181" s="82"/>
      <c r="F181" s="83"/>
      <c r="G181" s="46" t="s">
        <v>265</v>
      </c>
      <c r="H181" s="49"/>
      <c r="I181" s="49"/>
      <c r="J181" s="49"/>
      <c r="K181" s="49"/>
      <c r="L181" s="76" t="s">
        <v>288</v>
      </c>
      <c r="M181" s="77"/>
      <c r="N181" s="49" t="s">
        <v>263</v>
      </c>
      <c r="O181" s="49"/>
      <c r="P181" s="49"/>
      <c r="Q181" s="49"/>
      <c r="R181" s="48"/>
      <c r="S181" s="50" t="s">
        <v>128</v>
      </c>
      <c r="T181" s="57"/>
      <c r="U181" s="46" t="s">
        <v>259</v>
      </c>
      <c r="V181" s="49"/>
      <c r="W181" s="49"/>
      <c r="X181" s="49"/>
      <c r="Y181" s="49"/>
      <c r="Z181" s="76" t="s">
        <v>294</v>
      </c>
      <c r="AA181" s="77"/>
      <c r="AB181" s="49" t="s">
        <v>261</v>
      </c>
      <c r="AC181" s="53"/>
      <c r="AD181" s="53"/>
      <c r="AE181" s="51"/>
      <c r="AF181" s="51"/>
      <c r="AG181" s="50" t="s">
        <v>128</v>
      </c>
      <c r="AH181" s="52"/>
    </row>
    <row r="182" spans="1:34" x14ac:dyDescent="0.15">
      <c r="A182" s="78" t="s">
        <v>190</v>
      </c>
      <c r="B182" s="79"/>
      <c r="C182" s="80"/>
      <c r="D182" s="81" t="s">
        <v>167</v>
      </c>
      <c r="E182" s="82"/>
      <c r="F182" s="83"/>
      <c r="G182" s="46" t="s">
        <v>258</v>
      </c>
      <c r="H182" s="49"/>
      <c r="I182" s="49"/>
      <c r="J182" s="49"/>
      <c r="K182" s="49"/>
      <c r="L182" s="76" t="s">
        <v>291</v>
      </c>
      <c r="M182" s="77"/>
      <c r="N182" s="49" t="s">
        <v>264</v>
      </c>
      <c r="O182" s="49"/>
      <c r="P182" s="49"/>
      <c r="Q182" s="49"/>
      <c r="R182" s="48"/>
      <c r="S182" s="50" t="s">
        <v>128</v>
      </c>
      <c r="T182" s="57"/>
      <c r="U182" s="46" t="s">
        <v>260</v>
      </c>
      <c r="V182" s="49"/>
      <c r="W182" s="49"/>
      <c r="X182" s="49"/>
      <c r="Y182" s="49"/>
      <c r="Z182" s="76" t="s">
        <v>295</v>
      </c>
      <c r="AA182" s="77"/>
      <c r="AB182" s="49" t="s">
        <v>262</v>
      </c>
      <c r="AC182" s="49"/>
      <c r="AD182" s="49"/>
      <c r="AE182" s="49"/>
      <c r="AF182" s="49"/>
      <c r="AG182" s="50" t="s">
        <v>128</v>
      </c>
      <c r="AH182" s="52"/>
    </row>
    <row r="183" spans="1:34" x14ac:dyDescent="0.15">
      <c r="A183" s="78"/>
      <c r="B183" s="79"/>
      <c r="C183" s="80"/>
      <c r="D183" s="81" t="s">
        <v>168</v>
      </c>
      <c r="E183" s="82"/>
      <c r="F183" s="83"/>
      <c r="G183" s="73" t="s">
        <v>169</v>
      </c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</row>
  </sheetData>
  <mergeCells count="722">
    <mergeCell ref="AQ81:AQ82"/>
    <mergeCell ref="A179:C179"/>
    <mergeCell ref="D179:F179"/>
    <mergeCell ref="A177:C177"/>
    <mergeCell ref="D177:F177"/>
    <mergeCell ref="A178:C178"/>
    <mergeCell ref="D178:F178"/>
    <mergeCell ref="A175:C175"/>
    <mergeCell ref="D175:F175"/>
    <mergeCell ref="A176:C176"/>
    <mergeCell ref="D176:F176"/>
    <mergeCell ref="AC151:AD158"/>
    <mergeCell ref="Y151:Z158"/>
    <mergeCell ref="U151:V158"/>
    <mergeCell ref="P170:Q170"/>
    <mergeCell ref="P139:Q139"/>
    <mergeCell ref="P161:Q161"/>
    <mergeCell ref="X44:AA44"/>
    <mergeCell ref="X45:AA45"/>
    <mergeCell ref="X46:AA46"/>
    <mergeCell ref="H44:K44"/>
    <mergeCell ref="H46:K46"/>
    <mergeCell ref="M44:P44"/>
    <mergeCell ref="M45:P45"/>
    <mergeCell ref="M46:P46"/>
    <mergeCell ref="AB44:AC44"/>
    <mergeCell ref="AB45:AC45"/>
    <mergeCell ref="AB46:AC46"/>
    <mergeCell ref="H45:K45"/>
    <mergeCell ref="S44:V44"/>
    <mergeCell ref="S45:V45"/>
    <mergeCell ref="S46:V46"/>
    <mergeCell ref="E45:G45"/>
    <mergeCell ref="E49:G49"/>
    <mergeCell ref="M93:P93"/>
    <mergeCell ref="Q93:T93"/>
    <mergeCell ref="I94:L94"/>
    <mergeCell ref="M94:P94"/>
    <mergeCell ref="E96:H96"/>
    <mergeCell ref="M59:P59"/>
    <mergeCell ref="M60:P60"/>
    <mergeCell ref="M61:P61"/>
    <mergeCell ref="S56:V56"/>
    <mergeCell ref="S57:V57"/>
    <mergeCell ref="E54:G54"/>
    <mergeCell ref="E48:G48"/>
    <mergeCell ref="E86:H86"/>
    <mergeCell ref="E91:F91"/>
    <mergeCell ref="G91:H91"/>
    <mergeCell ref="I91:J91"/>
    <mergeCell ref="K91:L91"/>
    <mergeCell ref="M91:N91"/>
    <mergeCell ref="O91:P91"/>
    <mergeCell ref="I90:L90"/>
    <mergeCell ref="E90:H90"/>
    <mergeCell ref="M90:P90"/>
    <mergeCell ref="AB58:AC58"/>
    <mergeCell ref="AB59:AC59"/>
    <mergeCell ref="AB60:AC60"/>
    <mergeCell ref="AB61:AC61"/>
    <mergeCell ref="S59:V59"/>
    <mergeCell ref="S58:V58"/>
    <mergeCell ref="X60:AA60"/>
    <mergeCell ref="X61:AA61"/>
    <mergeCell ref="AB56:AC56"/>
    <mergeCell ref="AB57:AC57"/>
    <mergeCell ref="A98:D99"/>
    <mergeCell ref="H133:J133"/>
    <mergeCell ref="E131:G131"/>
    <mergeCell ref="H131:J131"/>
    <mergeCell ref="H129:J129"/>
    <mergeCell ref="E129:G129"/>
    <mergeCell ref="L129:N129"/>
    <mergeCell ref="E126:G126"/>
    <mergeCell ref="H128:J128"/>
    <mergeCell ref="L128:N128"/>
    <mergeCell ref="E127:G127"/>
    <mergeCell ref="E128:G128"/>
    <mergeCell ref="E119:F119"/>
    <mergeCell ref="G119:H119"/>
    <mergeCell ref="A114:D115"/>
    <mergeCell ref="E114:H115"/>
    <mergeCell ref="I114:L114"/>
    <mergeCell ref="M114:P114"/>
    <mergeCell ref="A113:D113"/>
    <mergeCell ref="E113:H113"/>
    <mergeCell ref="E111:F111"/>
    <mergeCell ref="G111:H111"/>
    <mergeCell ref="A110:D111"/>
    <mergeCell ref="E110:H110"/>
    <mergeCell ref="A86:D87"/>
    <mergeCell ref="G109:H109"/>
    <mergeCell ref="E108:H108"/>
    <mergeCell ref="E87:F87"/>
    <mergeCell ref="G87:H87"/>
    <mergeCell ref="H62:AC62"/>
    <mergeCell ref="H54:R54"/>
    <mergeCell ref="S54:AC54"/>
    <mergeCell ref="A93:D93"/>
    <mergeCell ref="E93:H93"/>
    <mergeCell ref="I93:L93"/>
    <mergeCell ref="A108:D109"/>
    <mergeCell ref="M108:P109"/>
    <mergeCell ref="M96:P96"/>
    <mergeCell ref="A96:D97"/>
    <mergeCell ref="I103:L103"/>
    <mergeCell ref="M103:P103"/>
    <mergeCell ref="E109:F109"/>
    <mergeCell ref="A106:D107"/>
    <mergeCell ref="I106:L107"/>
    <mergeCell ref="A94:D95"/>
    <mergeCell ref="A90:D91"/>
    <mergeCell ref="E97:F97"/>
    <mergeCell ref="G97:H97"/>
    <mergeCell ref="B45:D45"/>
    <mergeCell ref="M83:P83"/>
    <mergeCell ref="B49:D49"/>
    <mergeCell ref="W83:X83"/>
    <mergeCell ref="I83:L83"/>
    <mergeCell ref="Y83:Z83"/>
    <mergeCell ref="V38:Y38"/>
    <mergeCell ref="B55:D55"/>
    <mergeCell ref="J36:M36"/>
    <mergeCell ref="B44:D44"/>
    <mergeCell ref="D38:G38"/>
    <mergeCell ref="B57:D57"/>
    <mergeCell ref="E57:G57"/>
    <mergeCell ref="B58:D58"/>
    <mergeCell ref="S60:V60"/>
    <mergeCell ref="S61:V61"/>
    <mergeCell ref="X56:AA56"/>
    <mergeCell ref="X57:AA57"/>
    <mergeCell ref="X58:AA58"/>
    <mergeCell ref="X59:AA59"/>
    <mergeCell ref="E50:G50"/>
    <mergeCell ref="H55:P55"/>
    <mergeCell ref="S55:AA55"/>
    <mergeCell ref="H56:K56"/>
    <mergeCell ref="U33:Y33"/>
    <mergeCell ref="AA33:AE33"/>
    <mergeCell ref="C33:G33"/>
    <mergeCell ref="I33:M33"/>
    <mergeCell ref="O33:S33"/>
    <mergeCell ref="V35:Y35"/>
    <mergeCell ref="V36:Y36"/>
    <mergeCell ref="E43:G43"/>
    <mergeCell ref="B43:D43"/>
    <mergeCell ref="B42:D42"/>
    <mergeCell ref="H42:R42"/>
    <mergeCell ref="S42:AC42"/>
    <mergeCell ref="H43:P43"/>
    <mergeCell ref="S43:AA43"/>
    <mergeCell ref="AC150:AD150"/>
    <mergeCell ref="O150:P150"/>
    <mergeCell ref="Q150:R150"/>
    <mergeCell ref="Y150:Z150"/>
    <mergeCell ref="U150:V150"/>
    <mergeCell ref="U147:U148"/>
    <mergeCell ref="A1:AJ1"/>
    <mergeCell ref="A2:AJ2"/>
    <mergeCell ref="P38:S38"/>
    <mergeCell ref="E42:G42"/>
    <mergeCell ref="D37:G37"/>
    <mergeCell ref="D36:G36"/>
    <mergeCell ref="E44:G44"/>
    <mergeCell ref="AB35:AE35"/>
    <mergeCell ref="AB36:AE36"/>
    <mergeCell ref="J35:M35"/>
    <mergeCell ref="D35:G35"/>
    <mergeCell ref="J38:M38"/>
    <mergeCell ref="J37:M37"/>
    <mergeCell ref="P35:S35"/>
    <mergeCell ref="P36:S36"/>
    <mergeCell ref="V37:Y37"/>
    <mergeCell ref="P37:S37"/>
    <mergeCell ref="AB37:AE37"/>
    <mergeCell ref="E130:G130"/>
    <mergeCell ref="E132:G132"/>
    <mergeCell ref="B127:D127"/>
    <mergeCell ref="B133:D133"/>
    <mergeCell ref="B129:D129"/>
    <mergeCell ref="Z147:Z148"/>
    <mergeCell ref="AC147:AC148"/>
    <mergeCell ref="R147:R148"/>
    <mergeCell ref="AA147:AB147"/>
    <mergeCell ref="AA148:AB148"/>
    <mergeCell ref="S147:T147"/>
    <mergeCell ref="O147:O148"/>
    <mergeCell ref="W145:X145"/>
    <mergeCell ref="V144:V145"/>
    <mergeCell ref="P137:Q137"/>
    <mergeCell ref="R133:T133"/>
    <mergeCell ref="V133:X133"/>
    <mergeCell ref="R129:T129"/>
    <mergeCell ref="B131:D131"/>
    <mergeCell ref="B132:D132"/>
    <mergeCell ref="M147:N147"/>
    <mergeCell ref="S148:T148"/>
    <mergeCell ref="AE118:AF119"/>
    <mergeCell ref="AI118:AJ119"/>
    <mergeCell ref="AQ118:AQ119"/>
    <mergeCell ref="A118:D119"/>
    <mergeCell ref="H127:N127"/>
    <mergeCell ref="K151:L158"/>
    <mergeCell ref="Y144:Y145"/>
    <mergeCell ref="D147:D148"/>
    <mergeCell ref="L131:N131"/>
    <mergeCell ref="R131:T131"/>
    <mergeCell ref="E133:G133"/>
    <mergeCell ref="P140:Q140"/>
    <mergeCell ref="P142:Q142"/>
    <mergeCell ref="P143:Q143"/>
    <mergeCell ref="M149:N149"/>
    <mergeCell ref="I144:J144"/>
    <mergeCell ref="I145:J145"/>
    <mergeCell ref="G151:H158"/>
    <mergeCell ref="O142:O143"/>
    <mergeCell ref="R142:R143"/>
    <mergeCell ref="O137:O140"/>
    <mergeCell ref="R137:R140"/>
    <mergeCell ref="W144:X144"/>
    <mergeCell ref="L133:N133"/>
    <mergeCell ref="AQ110:AQ111"/>
    <mergeCell ref="AG113:AH113"/>
    <mergeCell ref="AI113:AJ113"/>
    <mergeCell ref="I110:L110"/>
    <mergeCell ref="AI110:AJ111"/>
    <mergeCell ref="I111:J111"/>
    <mergeCell ref="K111:L111"/>
    <mergeCell ref="AQ116:AQ117"/>
    <mergeCell ref="M117:N117"/>
    <mergeCell ref="O117:P117"/>
    <mergeCell ref="Q117:R117"/>
    <mergeCell ref="S117:T117"/>
    <mergeCell ref="Y116:Z117"/>
    <mergeCell ref="AA116:AB117"/>
    <mergeCell ref="AC116:AD117"/>
    <mergeCell ref="AE116:AF117"/>
    <mergeCell ref="AG116:AH117"/>
    <mergeCell ref="AI116:AJ117"/>
    <mergeCell ref="M116:P116"/>
    <mergeCell ref="AQ106:AQ107"/>
    <mergeCell ref="M107:N107"/>
    <mergeCell ref="O107:P107"/>
    <mergeCell ref="Q107:R107"/>
    <mergeCell ref="Y108:Z109"/>
    <mergeCell ref="AA108:AB109"/>
    <mergeCell ref="AC108:AD109"/>
    <mergeCell ref="AE108:AF109"/>
    <mergeCell ref="M106:P106"/>
    <mergeCell ref="Q106:T106"/>
    <mergeCell ref="U106:V107"/>
    <mergeCell ref="W106:X107"/>
    <mergeCell ref="Y106:Z107"/>
    <mergeCell ref="AA106:AB107"/>
    <mergeCell ref="AQ108:AQ109"/>
    <mergeCell ref="Q109:R109"/>
    <mergeCell ref="Q90:T91"/>
    <mergeCell ref="U90:V91"/>
    <mergeCell ref="W90:X91"/>
    <mergeCell ref="W96:X97"/>
    <mergeCell ref="AG118:AH119"/>
    <mergeCell ref="E118:H118"/>
    <mergeCell ref="Q118:T118"/>
    <mergeCell ref="U118:V119"/>
    <mergeCell ref="AI108:AJ109"/>
    <mergeCell ref="O111:P111"/>
    <mergeCell ref="AI106:AJ107"/>
    <mergeCell ref="Y110:Z111"/>
    <mergeCell ref="AA110:AB111"/>
    <mergeCell ref="G107:H107"/>
    <mergeCell ref="Q119:R119"/>
    <mergeCell ref="M110:P110"/>
    <mergeCell ref="M111:N111"/>
    <mergeCell ref="M97:N97"/>
    <mergeCell ref="O97:P97"/>
    <mergeCell ref="AG94:AH95"/>
    <mergeCell ref="AE100:AF101"/>
    <mergeCell ref="AG100:AH101"/>
    <mergeCell ref="Q113:T113"/>
    <mergeCell ref="S107:T107"/>
    <mergeCell ref="AE110:AF111"/>
    <mergeCell ref="AG110:AH111"/>
    <mergeCell ref="AG108:AH109"/>
    <mergeCell ref="AC106:AD107"/>
    <mergeCell ref="AE106:AF107"/>
    <mergeCell ref="AG106:AH107"/>
    <mergeCell ref="AC110:AD111"/>
    <mergeCell ref="Q110:T111"/>
    <mergeCell ref="AA94:AB95"/>
    <mergeCell ref="AC94:AD95"/>
    <mergeCell ref="AG96:AH97"/>
    <mergeCell ref="Y96:Z97"/>
    <mergeCell ref="AI83:AJ83"/>
    <mergeCell ref="A84:D85"/>
    <mergeCell ref="E84:H85"/>
    <mergeCell ref="Q84:T84"/>
    <mergeCell ref="U84:V85"/>
    <mergeCell ref="W84:X85"/>
    <mergeCell ref="Y84:Z85"/>
    <mergeCell ref="AA84:AB85"/>
    <mergeCell ref="AC84:AD85"/>
    <mergeCell ref="AA83:AB83"/>
    <mergeCell ref="AE83:AF83"/>
    <mergeCell ref="AG84:AH85"/>
    <mergeCell ref="AI84:AJ85"/>
    <mergeCell ref="I84:L84"/>
    <mergeCell ref="M84:P84"/>
    <mergeCell ref="A83:D83"/>
    <mergeCell ref="E83:H83"/>
    <mergeCell ref="Q83:T83"/>
    <mergeCell ref="U83:V83"/>
    <mergeCell ref="AG83:AH83"/>
    <mergeCell ref="AC83:AD83"/>
    <mergeCell ref="AE84:AF85"/>
    <mergeCell ref="AQ84:AQ85"/>
    <mergeCell ref="I85:J85"/>
    <mergeCell ref="K85:L85"/>
    <mergeCell ref="M85:N85"/>
    <mergeCell ref="O85:P85"/>
    <mergeCell ref="Q85:R85"/>
    <mergeCell ref="S85:T85"/>
    <mergeCell ref="AG86:AH87"/>
    <mergeCell ref="AI86:AJ87"/>
    <mergeCell ref="AQ86:AQ87"/>
    <mergeCell ref="W86:X87"/>
    <mergeCell ref="Y86:Z87"/>
    <mergeCell ref="AA86:AB87"/>
    <mergeCell ref="AC86:AD87"/>
    <mergeCell ref="AE86:AF87"/>
    <mergeCell ref="M87:N87"/>
    <mergeCell ref="O87:P87"/>
    <mergeCell ref="Q87:R87"/>
    <mergeCell ref="S87:T87"/>
    <mergeCell ref="M86:P86"/>
    <mergeCell ref="Q86:T86"/>
    <mergeCell ref="U86:V87"/>
    <mergeCell ref="I86:L87"/>
    <mergeCell ref="AI88:AJ89"/>
    <mergeCell ref="AQ88:AQ89"/>
    <mergeCell ref="A88:D89"/>
    <mergeCell ref="M88:P89"/>
    <mergeCell ref="Q88:T88"/>
    <mergeCell ref="U88:V89"/>
    <mergeCell ref="W88:X89"/>
    <mergeCell ref="Y88:Z89"/>
    <mergeCell ref="E89:F89"/>
    <mergeCell ref="G89:H89"/>
    <mergeCell ref="I89:J89"/>
    <mergeCell ref="K89:L89"/>
    <mergeCell ref="Q89:R89"/>
    <mergeCell ref="I88:L88"/>
    <mergeCell ref="E88:H88"/>
    <mergeCell ref="AA88:AB89"/>
    <mergeCell ref="AC88:AD89"/>
    <mergeCell ref="S89:T89"/>
    <mergeCell ref="AE88:AF89"/>
    <mergeCell ref="AG88:AH89"/>
    <mergeCell ref="AI90:AJ91"/>
    <mergeCell ref="AQ90:AQ91"/>
    <mergeCell ref="AI93:AJ93"/>
    <mergeCell ref="U93:V93"/>
    <mergeCell ref="W93:X93"/>
    <mergeCell ref="Y93:Z93"/>
    <mergeCell ref="AA93:AB93"/>
    <mergeCell ref="AC93:AD93"/>
    <mergeCell ref="AG93:AH93"/>
    <mergeCell ref="AE93:AF93"/>
    <mergeCell ref="Y90:Z91"/>
    <mergeCell ref="AA90:AB91"/>
    <mergeCell ref="AC90:AD91"/>
    <mergeCell ref="AE90:AF91"/>
    <mergeCell ref="AG90:AH91"/>
    <mergeCell ref="AI96:AJ97"/>
    <mergeCell ref="AQ96:AQ97"/>
    <mergeCell ref="AA96:AB97"/>
    <mergeCell ref="AC96:AD97"/>
    <mergeCell ref="AE96:AF97"/>
    <mergeCell ref="Q97:R97"/>
    <mergeCell ref="S97:T97"/>
    <mergeCell ref="I96:L97"/>
    <mergeCell ref="Q96:T96"/>
    <mergeCell ref="AI94:AJ95"/>
    <mergeCell ref="AQ94:AQ95"/>
    <mergeCell ref="I95:J95"/>
    <mergeCell ref="K95:L95"/>
    <mergeCell ref="M95:N95"/>
    <mergeCell ref="O95:P95"/>
    <mergeCell ref="Q95:R95"/>
    <mergeCell ref="S95:T95"/>
    <mergeCell ref="AE94:AF95"/>
    <mergeCell ref="Q99:R99"/>
    <mergeCell ref="S99:T99"/>
    <mergeCell ref="E103:H103"/>
    <mergeCell ref="E94:H95"/>
    <mergeCell ref="Q94:T94"/>
    <mergeCell ref="U94:V95"/>
    <mergeCell ref="W94:X95"/>
    <mergeCell ref="Y94:Z95"/>
    <mergeCell ref="U96:V97"/>
    <mergeCell ref="M101:N101"/>
    <mergeCell ref="E100:H100"/>
    <mergeCell ref="I100:L100"/>
    <mergeCell ref="M100:P100"/>
    <mergeCell ref="G101:H101"/>
    <mergeCell ref="AI98:AJ99"/>
    <mergeCell ref="AQ98:AQ99"/>
    <mergeCell ref="AG98:AH99"/>
    <mergeCell ref="AQ100:AQ101"/>
    <mergeCell ref="AC100:AD101"/>
    <mergeCell ref="E99:F99"/>
    <mergeCell ref="G99:H99"/>
    <mergeCell ref="I99:J99"/>
    <mergeCell ref="K99:L99"/>
    <mergeCell ref="W98:X99"/>
    <mergeCell ref="Y98:Z99"/>
    <mergeCell ref="AA98:AB99"/>
    <mergeCell ref="AC98:AD99"/>
    <mergeCell ref="AE98:AF99"/>
    <mergeCell ref="E98:H98"/>
    <mergeCell ref="I98:L98"/>
    <mergeCell ref="M98:P99"/>
    <mergeCell ref="Q98:T98"/>
    <mergeCell ref="U98:V99"/>
    <mergeCell ref="AI103:AJ103"/>
    <mergeCell ref="W103:X103"/>
    <mergeCell ref="AI100:AJ101"/>
    <mergeCell ref="AC104:AD105"/>
    <mergeCell ref="Q103:T103"/>
    <mergeCell ref="Y103:Z103"/>
    <mergeCell ref="AA103:AB103"/>
    <mergeCell ref="AC103:AD103"/>
    <mergeCell ref="W100:X101"/>
    <mergeCell ref="Q100:T101"/>
    <mergeCell ref="U100:V101"/>
    <mergeCell ref="AI104:AJ105"/>
    <mergeCell ref="W104:X105"/>
    <mergeCell ref="Y104:Z105"/>
    <mergeCell ref="AA104:AB105"/>
    <mergeCell ref="Y100:Z101"/>
    <mergeCell ref="AG103:AH103"/>
    <mergeCell ref="AA100:AB101"/>
    <mergeCell ref="U103:V103"/>
    <mergeCell ref="AE103:AF103"/>
    <mergeCell ref="AC118:AD119"/>
    <mergeCell ref="AQ104:AQ105"/>
    <mergeCell ref="I105:J105"/>
    <mergeCell ref="K105:L105"/>
    <mergeCell ref="M105:N105"/>
    <mergeCell ref="O105:P105"/>
    <mergeCell ref="Q105:R105"/>
    <mergeCell ref="S105:T105"/>
    <mergeCell ref="A103:D103"/>
    <mergeCell ref="U108:V109"/>
    <mergeCell ref="W108:X109"/>
    <mergeCell ref="AE104:AF105"/>
    <mergeCell ref="AG104:AH105"/>
    <mergeCell ref="Q108:T108"/>
    <mergeCell ref="I108:L108"/>
    <mergeCell ref="I109:J109"/>
    <mergeCell ref="K109:L109"/>
    <mergeCell ref="A104:D105"/>
    <mergeCell ref="E104:H105"/>
    <mergeCell ref="I104:L104"/>
    <mergeCell ref="M104:P104"/>
    <mergeCell ref="Q104:T104"/>
    <mergeCell ref="U104:V105"/>
    <mergeCell ref="E106:H106"/>
    <mergeCell ref="AC120:AD121"/>
    <mergeCell ref="AI120:AJ121"/>
    <mergeCell ref="W116:X117"/>
    <mergeCell ref="AQ120:AQ121"/>
    <mergeCell ref="Y114:Z115"/>
    <mergeCell ref="AE113:AF113"/>
    <mergeCell ref="AG114:AH115"/>
    <mergeCell ref="AI114:AJ115"/>
    <mergeCell ref="M113:P113"/>
    <mergeCell ref="U113:V113"/>
    <mergeCell ref="W113:X113"/>
    <mergeCell ref="AE114:AF115"/>
    <mergeCell ref="Y113:Z113"/>
    <mergeCell ref="AA113:AB113"/>
    <mergeCell ref="AC113:AD113"/>
    <mergeCell ref="Q114:T114"/>
    <mergeCell ref="U114:V115"/>
    <mergeCell ref="W114:X115"/>
    <mergeCell ref="AE120:AF121"/>
    <mergeCell ref="AG120:AH121"/>
    <mergeCell ref="AA114:AB115"/>
    <mergeCell ref="AC114:AD115"/>
    <mergeCell ref="S119:T119"/>
    <mergeCell ref="W118:X119"/>
    <mergeCell ref="AQ114:AQ115"/>
    <mergeCell ref="I115:J115"/>
    <mergeCell ref="K115:L115"/>
    <mergeCell ref="M115:N115"/>
    <mergeCell ref="O115:P115"/>
    <mergeCell ref="Q115:R115"/>
    <mergeCell ref="S115:T115"/>
    <mergeCell ref="E116:H116"/>
    <mergeCell ref="I116:L117"/>
    <mergeCell ref="E117:F117"/>
    <mergeCell ref="G117:H117"/>
    <mergeCell ref="B59:D59"/>
    <mergeCell ref="E59:G59"/>
    <mergeCell ref="B60:D60"/>
    <mergeCell ref="E60:G60"/>
    <mergeCell ref="E62:G62"/>
    <mergeCell ref="B56:D56"/>
    <mergeCell ref="E56:G56"/>
    <mergeCell ref="H47:K47"/>
    <mergeCell ref="M47:P47"/>
    <mergeCell ref="H57:K57"/>
    <mergeCell ref="H58:K58"/>
    <mergeCell ref="H59:K59"/>
    <mergeCell ref="H60:K60"/>
    <mergeCell ref="H61:K61"/>
    <mergeCell ref="M56:P56"/>
    <mergeCell ref="M57:P57"/>
    <mergeCell ref="E58:G58"/>
    <mergeCell ref="M58:P58"/>
    <mergeCell ref="B126:D126"/>
    <mergeCell ref="B128:D128"/>
    <mergeCell ref="Q116:T116"/>
    <mergeCell ref="U116:V117"/>
    <mergeCell ref="A116:D117"/>
    <mergeCell ref="A120:D121"/>
    <mergeCell ref="E120:H120"/>
    <mergeCell ref="B62:D62"/>
    <mergeCell ref="B61:D61"/>
    <mergeCell ref="E61:G61"/>
    <mergeCell ref="H126:AA126"/>
    <mergeCell ref="M120:P120"/>
    <mergeCell ref="Q120:T121"/>
    <mergeCell ref="W120:X121"/>
    <mergeCell ref="Y120:Z121"/>
    <mergeCell ref="AA120:AB121"/>
    <mergeCell ref="Y118:Z119"/>
    <mergeCell ref="AA118:AB119"/>
    <mergeCell ref="E107:F107"/>
    <mergeCell ref="A100:D101"/>
    <mergeCell ref="O101:P101"/>
    <mergeCell ref="E101:F101"/>
    <mergeCell ref="I101:J101"/>
    <mergeCell ref="K101:L101"/>
    <mergeCell ref="B46:D46"/>
    <mergeCell ref="E46:G46"/>
    <mergeCell ref="E55:G55"/>
    <mergeCell ref="B54:D54"/>
    <mergeCell ref="B48:D48"/>
    <mergeCell ref="B50:D50"/>
    <mergeCell ref="U110:V111"/>
    <mergeCell ref="W110:X111"/>
    <mergeCell ref="B130:D130"/>
    <mergeCell ref="I120:L120"/>
    <mergeCell ref="V128:X128"/>
    <mergeCell ref="V129:X129"/>
    <mergeCell ref="V130:X130"/>
    <mergeCell ref="R130:T130"/>
    <mergeCell ref="I113:L113"/>
    <mergeCell ref="R128:T128"/>
    <mergeCell ref="R127:X127"/>
    <mergeCell ref="I118:L118"/>
    <mergeCell ref="M118:P119"/>
    <mergeCell ref="I119:J119"/>
    <mergeCell ref="K119:L119"/>
    <mergeCell ref="U120:V121"/>
    <mergeCell ref="M121:N121"/>
    <mergeCell ref="O121:P121"/>
    <mergeCell ref="Q44:R44"/>
    <mergeCell ref="Q45:R45"/>
    <mergeCell ref="Q46:R46"/>
    <mergeCell ref="V131:X131"/>
    <mergeCell ref="V132:X132"/>
    <mergeCell ref="R132:T132"/>
    <mergeCell ref="P163:Q163"/>
    <mergeCell ref="P165:Q165"/>
    <mergeCell ref="H130:J130"/>
    <mergeCell ref="L130:N130"/>
    <mergeCell ref="H132:J132"/>
    <mergeCell ref="L132:N132"/>
    <mergeCell ref="I160:J160"/>
    <mergeCell ref="P138:Q138"/>
    <mergeCell ref="P144:Q144"/>
    <mergeCell ref="S109:T109"/>
    <mergeCell ref="H144:H145"/>
    <mergeCell ref="K144:K145"/>
    <mergeCell ref="L147:L148"/>
    <mergeCell ref="I146:J146"/>
    <mergeCell ref="G121:H121"/>
    <mergeCell ref="I121:J121"/>
    <mergeCell ref="K121:L121"/>
    <mergeCell ref="P162:Q162"/>
    <mergeCell ref="Q47:R47"/>
    <mergeCell ref="S47:V47"/>
    <mergeCell ref="X47:AA47"/>
    <mergeCell ref="AB47:AC47"/>
    <mergeCell ref="A180:C180"/>
    <mergeCell ref="D180:F180"/>
    <mergeCell ref="L180:M180"/>
    <mergeCell ref="Z180:AA180"/>
    <mergeCell ref="B51:D51"/>
    <mergeCell ref="E51:G51"/>
    <mergeCell ref="H50:AC50"/>
    <mergeCell ref="H51:AC51"/>
    <mergeCell ref="L177:M177"/>
    <mergeCell ref="L178:M178"/>
    <mergeCell ref="L179:M179"/>
    <mergeCell ref="Z177:AA177"/>
    <mergeCell ref="H49:K49"/>
    <mergeCell ref="M49:P49"/>
    <mergeCell ref="E47:G47"/>
    <mergeCell ref="E149:F149"/>
    <mergeCell ref="G147:G148"/>
    <mergeCell ref="E148:F148"/>
    <mergeCell ref="B47:D47"/>
    <mergeCell ref="E121:F121"/>
    <mergeCell ref="Q49:R49"/>
    <mergeCell ref="S49:V49"/>
    <mergeCell ref="X49:AA49"/>
    <mergeCell ref="AB49:AC49"/>
    <mergeCell ref="H48:K48"/>
    <mergeCell ref="M48:P48"/>
    <mergeCell ref="Q48:R48"/>
    <mergeCell ref="S48:V48"/>
    <mergeCell ref="X48:AA48"/>
    <mergeCell ref="AB48:AC48"/>
    <mergeCell ref="B69:D69"/>
    <mergeCell ref="E69:G69"/>
    <mergeCell ref="H69:R69"/>
    <mergeCell ref="S69:AC69"/>
    <mergeCell ref="B70:D70"/>
    <mergeCell ref="E70:G70"/>
    <mergeCell ref="H70:P70"/>
    <mergeCell ref="S70:AA70"/>
    <mergeCell ref="B71:D71"/>
    <mergeCell ref="E71:G71"/>
    <mergeCell ref="H71:K71"/>
    <mergeCell ref="M71:P71"/>
    <mergeCell ref="Q71:R71"/>
    <mergeCell ref="S71:V71"/>
    <mergeCell ref="X71:AA71"/>
    <mergeCell ref="AB71:AC71"/>
    <mergeCell ref="B72:D72"/>
    <mergeCell ref="E72:G72"/>
    <mergeCell ref="H72:K72"/>
    <mergeCell ref="M72:P72"/>
    <mergeCell ref="Q72:R72"/>
    <mergeCell ref="S72:V72"/>
    <mergeCell ref="X72:AA72"/>
    <mergeCell ref="AB72:AC72"/>
    <mergeCell ref="B73:D73"/>
    <mergeCell ref="E73:G73"/>
    <mergeCell ref="H73:K73"/>
    <mergeCell ref="M73:P73"/>
    <mergeCell ref="Q73:R73"/>
    <mergeCell ref="S73:V73"/>
    <mergeCell ref="X73:AA73"/>
    <mergeCell ref="AB73:AC73"/>
    <mergeCell ref="Z178:AA178"/>
    <mergeCell ref="Z179:AA179"/>
    <mergeCell ref="P168:Q168"/>
    <mergeCell ref="C151:D158"/>
    <mergeCell ref="M148:N148"/>
    <mergeCell ref="E147:F147"/>
    <mergeCell ref="C150:D150"/>
    <mergeCell ref="K150:L150"/>
    <mergeCell ref="G150:H150"/>
    <mergeCell ref="W160:X160"/>
    <mergeCell ref="I162:J162"/>
    <mergeCell ref="W162:X162"/>
    <mergeCell ref="Q151:R158"/>
    <mergeCell ref="O151:P158"/>
    <mergeCell ref="S149:T149"/>
    <mergeCell ref="AA149:AB149"/>
    <mergeCell ref="B74:D74"/>
    <mergeCell ref="E74:G74"/>
    <mergeCell ref="B78:D78"/>
    <mergeCell ref="E78:G78"/>
    <mergeCell ref="H78:AC78"/>
    <mergeCell ref="AB76:AC76"/>
    <mergeCell ref="B77:D77"/>
    <mergeCell ref="E77:G77"/>
    <mergeCell ref="H77:AC77"/>
    <mergeCell ref="E75:G75"/>
    <mergeCell ref="H75:K75"/>
    <mergeCell ref="M75:P75"/>
    <mergeCell ref="Q75:R75"/>
    <mergeCell ref="S75:V75"/>
    <mergeCell ref="X75:AA75"/>
    <mergeCell ref="AB75:AC75"/>
    <mergeCell ref="B76:D76"/>
    <mergeCell ref="E76:G76"/>
    <mergeCell ref="H76:K76"/>
    <mergeCell ref="M76:P76"/>
    <mergeCell ref="Q76:R76"/>
    <mergeCell ref="S76:V76"/>
    <mergeCell ref="X76:AA76"/>
    <mergeCell ref="S176:T176"/>
    <mergeCell ref="U176:AF176"/>
    <mergeCell ref="AG176:AH176"/>
    <mergeCell ref="G176:R176"/>
    <mergeCell ref="G175:AH175"/>
    <mergeCell ref="G183:AH183"/>
    <mergeCell ref="E9:G9"/>
    <mergeCell ref="Z181:AA181"/>
    <mergeCell ref="A182:C182"/>
    <mergeCell ref="D182:F182"/>
    <mergeCell ref="L182:M182"/>
    <mergeCell ref="Z182:AA182"/>
    <mergeCell ref="A181:C181"/>
    <mergeCell ref="D181:F181"/>
    <mergeCell ref="L181:M181"/>
    <mergeCell ref="A183:C183"/>
    <mergeCell ref="D183:F183"/>
    <mergeCell ref="H74:K74"/>
    <mergeCell ref="M74:P74"/>
    <mergeCell ref="Q74:R74"/>
    <mergeCell ref="S74:V74"/>
    <mergeCell ref="X74:AA74"/>
    <mergeCell ref="AB74:AC74"/>
    <mergeCell ref="B75:D75"/>
  </mergeCells>
  <phoneticPr fontId="1"/>
  <printOptions horizontalCentered="1"/>
  <pageMargins left="0.19685039370078741" right="0.19685039370078741" top="0.78740157480314965" bottom="0.39370078740157483" header="0.31496062992125984" footer="0.31496062992125984"/>
  <pageSetup paperSize="9" scale="83" fitToHeight="0" orientation="portrait" r:id="rId1"/>
  <headerFooter alignWithMargins="0"/>
  <rowBreaks count="2" manualBreakCount="2">
    <brk id="79" max="35" man="1"/>
    <brk id="1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E3DAD-451F-40E3-B0D2-476E5C745EC3}">
  <dimension ref="B3:J16"/>
  <sheetViews>
    <sheetView workbookViewId="0">
      <selection activeCell="F2" sqref="F2"/>
    </sheetView>
  </sheetViews>
  <sheetFormatPr defaultRowHeight="13.5" x14ac:dyDescent="0.15"/>
  <cols>
    <col min="2" max="2" width="14" bestFit="1" customWidth="1"/>
    <col min="3" max="3" width="8.875" bestFit="1" customWidth="1"/>
    <col min="4" max="4" width="21.75" bestFit="1" customWidth="1"/>
    <col min="5" max="5" width="15.125" style="56" customWidth="1"/>
    <col min="6" max="6" width="14.375" bestFit="1" customWidth="1"/>
    <col min="8" max="8" width="23.5" bestFit="1" customWidth="1"/>
    <col min="9" max="9" width="15.125" style="56" customWidth="1"/>
    <col min="10" max="10" width="23" bestFit="1" customWidth="1"/>
  </cols>
  <sheetData>
    <row r="3" spans="2:10" s="60" customFormat="1" ht="33" customHeight="1" x14ac:dyDescent="0.2">
      <c r="B3" s="58" t="s">
        <v>23</v>
      </c>
      <c r="C3" s="58" t="s">
        <v>228</v>
      </c>
      <c r="D3" s="58" t="s">
        <v>229</v>
      </c>
      <c r="E3" s="59" t="s">
        <v>144</v>
      </c>
      <c r="F3" s="58" t="s">
        <v>230</v>
      </c>
      <c r="G3" s="58"/>
      <c r="H3" s="58" t="s">
        <v>231</v>
      </c>
      <c r="I3" s="59" t="s">
        <v>144</v>
      </c>
      <c r="J3" s="58" t="s">
        <v>232</v>
      </c>
    </row>
    <row r="4" spans="2:10" s="60" customFormat="1" ht="33" customHeight="1" x14ac:dyDescent="0.2">
      <c r="B4" s="58" t="s">
        <v>14</v>
      </c>
      <c r="C4" s="58" t="s">
        <v>233</v>
      </c>
      <c r="D4" s="58" t="s">
        <v>234</v>
      </c>
      <c r="E4" s="59" t="s">
        <v>144</v>
      </c>
      <c r="F4" s="58" t="s">
        <v>235</v>
      </c>
      <c r="G4" s="58"/>
      <c r="H4" s="58" t="s">
        <v>236</v>
      </c>
      <c r="I4" s="59" t="s">
        <v>144</v>
      </c>
      <c r="J4" s="58" t="s">
        <v>237</v>
      </c>
    </row>
    <row r="5" spans="2:10" s="60" customFormat="1" ht="33" customHeight="1" x14ac:dyDescent="0.2">
      <c r="B5" s="58" t="s">
        <v>15</v>
      </c>
      <c r="C5" s="58" t="s">
        <v>238</v>
      </c>
      <c r="D5" s="58" t="s">
        <v>229</v>
      </c>
      <c r="E5" s="59" t="s">
        <v>144</v>
      </c>
      <c r="F5" s="58" t="s">
        <v>231</v>
      </c>
      <c r="G5" s="58"/>
      <c r="H5" s="58" t="s">
        <v>230</v>
      </c>
      <c r="I5" s="59" t="s">
        <v>144</v>
      </c>
      <c r="J5" s="58" t="s">
        <v>232</v>
      </c>
    </row>
    <row r="6" spans="2:10" s="60" customFormat="1" ht="33" customHeight="1" x14ac:dyDescent="0.2">
      <c r="B6" s="58" t="s">
        <v>16</v>
      </c>
      <c r="C6" s="58" t="s">
        <v>239</v>
      </c>
      <c r="D6" s="58" t="s">
        <v>234</v>
      </c>
      <c r="E6" s="59" t="s">
        <v>144</v>
      </c>
      <c r="F6" s="58" t="s">
        <v>236</v>
      </c>
      <c r="G6" s="58"/>
      <c r="H6" s="58" t="s">
        <v>235</v>
      </c>
      <c r="I6" s="59" t="s">
        <v>144</v>
      </c>
      <c r="J6" s="58" t="s">
        <v>237</v>
      </c>
    </row>
    <row r="7" spans="2:10" s="60" customFormat="1" ht="33" customHeight="1" x14ac:dyDescent="0.2">
      <c r="B7" s="58" t="s">
        <v>17</v>
      </c>
      <c r="C7" s="58" t="s">
        <v>240</v>
      </c>
      <c r="D7" s="58" t="s">
        <v>229</v>
      </c>
      <c r="E7" s="59" t="s">
        <v>144</v>
      </c>
      <c r="F7" s="58" t="s">
        <v>232</v>
      </c>
      <c r="G7" s="58"/>
      <c r="H7" s="58" t="s">
        <v>230</v>
      </c>
      <c r="I7" s="59" t="s">
        <v>144</v>
      </c>
      <c r="J7" s="58" t="s">
        <v>231</v>
      </c>
    </row>
    <row r="8" spans="2:10" s="60" customFormat="1" ht="33" customHeight="1" x14ac:dyDescent="0.2">
      <c r="B8" s="58" t="s">
        <v>18</v>
      </c>
      <c r="C8" s="58" t="s">
        <v>241</v>
      </c>
      <c r="D8" s="58" t="s">
        <v>234</v>
      </c>
      <c r="E8" s="59" t="s">
        <v>144</v>
      </c>
      <c r="F8" s="58" t="s">
        <v>237</v>
      </c>
      <c r="G8" s="58"/>
      <c r="H8" s="58" t="s">
        <v>235</v>
      </c>
      <c r="I8" s="59" t="s">
        <v>144</v>
      </c>
      <c r="J8" s="58" t="s">
        <v>236</v>
      </c>
    </row>
    <row r="9" spans="2:10" s="60" customFormat="1" ht="33" customHeight="1" x14ac:dyDescent="0.2">
      <c r="E9" s="61"/>
      <c r="I9" s="61"/>
      <c r="J9" s="58"/>
    </row>
    <row r="10" spans="2:10" s="60" customFormat="1" ht="33" customHeight="1" x14ac:dyDescent="0.2">
      <c r="E10" s="61"/>
      <c r="I10" s="61"/>
      <c r="J10" s="58"/>
    </row>
    <row r="11" spans="2:10" s="60" customFormat="1" ht="33" customHeight="1" x14ac:dyDescent="0.2">
      <c r="B11" s="58" t="s">
        <v>23</v>
      </c>
      <c r="C11" s="58" t="s">
        <v>228</v>
      </c>
      <c r="D11" s="58" t="s">
        <v>242</v>
      </c>
      <c r="E11" s="59" t="s">
        <v>144</v>
      </c>
      <c r="F11" s="58" t="s">
        <v>243</v>
      </c>
      <c r="G11" s="58"/>
      <c r="H11" s="58" t="s">
        <v>244</v>
      </c>
      <c r="I11" s="59" t="s">
        <v>144</v>
      </c>
      <c r="J11" s="58" t="s">
        <v>245</v>
      </c>
    </row>
    <row r="12" spans="2:10" s="60" customFormat="1" ht="33" customHeight="1" x14ac:dyDescent="0.2">
      <c r="B12" s="58" t="s">
        <v>14</v>
      </c>
      <c r="C12" s="58" t="s">
        <v>233</v>
      </c>
      <c r="D12" s="58" t="s">
        <v>246</v>
      </c>
      <c r="E12" s="59" t="s">
        <v>144</v>
      </c>
      <c r="F12" s="58" t="s">
        <v>247</v>
      </c>
      <c r="G12" s="58"/>
      <c r="H12" s="58" t="s">
        <v>248</v>
      </c>
      <c r="I12" s="59" t="s">
        <v>144</v>
      </c>
      <c r="J12" s="58" t="s">
        <v>249</v>
      </c>
    </row>
    <row r="13" spans="2:10" s="60" customFormat="1" ht="33" customHeight="1" x14ac:dyDescent="0.2">
      <c r="B13" s="58" t="s">
        <v>15</v>
      </c>
      <c r="C13" s="58" t="s">
        <v>238</v>
      </c>
      <c r="D13" s="58" t="s">
        <v>242</v>
      </c>
      <c r="E13" s="59" t="s">
        <v>144</v>
      </c>
      <c r="F13" s="58" t="s">
        <v>244</v>
      </c>
      <c r="G13" s="58"/>
      <c r="H13" s="58" t="s">
        <v>243</v>
      </c>
      <c r="I13" s="59" t="s">
        <v>144</v>
      </c>
      <c r="J13" s="58" t="s">
        <v>245</v>
      </c>
    </row>
    <row r="14" spans="2:10" s="60" customFormat="1" ht="33" customHeight="1" x14ac:dyDescent="0.2">
      <c r="B14" s="58" t="s">
        <v>16</v>
      </c>
      <c r="C14" s="58" t="s">
        <v>239</v>
      </c>
      <c r="D14" s="58" t="s">
        <v>246</v>
      </c>
      <c r="E14" s="59" t="s">
        <v>144</v>
      </c>
      <c r="F14" s="58" t="s">
        <v>248</v>
      </c>
      <c r="G14" s="58"/>
      <c r="H14" s="58" t="s">
        <v>247</v>
      </c>
      <c r="I14" s="59" t="s">
        <v>144</v>
      </c>
      <c r="J14" s="58" t="s">
        <v>249</v>
      </c>
    </row>
    <row r="15" spans="2:10" s="60" customFormat="1" ht="33" customHeight="1" x14ac:dyDescent="0.2">
      <c r="B15" s="58" t="s">
        <v>17</v>
      </c>
      <c r="C15" s="58" t="s">
        <v>240</v>
      </c>
      <c r="D15" s="58" t="s">
        <v>242</v>
      </c>
      <c r="E15" s="59" t="s">
        <v>144</v>
      </c>
      <c r="F15" s="58" t="s">
        <v>245</v>
      </c>
      <c r="G15" s="58"/>
      <c r="H15" s="58" t="s">
        <v>243</v>
      </c>
      <c r="I15" s="59" t="s">
        <v>144</v>
      </c>
      <c r="J15" s="58" t="s">
        <v>244</v>
      </c>
    </row>
    <row r="16" spans="2:10" s="60" customFormat="1" ht="33" customHeight="1" x14ac:dyDescent="0.2">
      <c r="B16" s="58" t="s">
        <v>18</v>
      </c>
      <c r="C16" s="58" t="s">
        <v>241</v>
      </c>
      <c r="D16" s="58" t="s">
        <v>246</v>
      </c>
      <c r="E16" s="59" t="s">
        <v>144</v>
      </c>
      <c r="F16" s="58" t="s">
        <v>249</v>
      </c>
      <c r="G16" s="58"/>
      <c r="H16" s="58" t="s">
        <v>247</v>
      </c>
      <c r="I16" s="59" t="s">
        <v>144</v>
      </c>
      <c r="J16" s="58" t="s">
        <v>248</v>
      </c>
    </row>
  </sheetData>
  <phoneticPr fontI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新人戦</vt:lpstr>
      <vt:lpstr>Sheet1</vt:lpstr>
      <vt:lpstr>Sheet1!Print_Area</vt:lpstr>
      <vt:lpstr>新人戦!Print_Area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川上琢也</cp:lastModifiedBy>
  <cp:lastPrinted>2024-09-15T22:05:28Z</cp:lastPrinted>
  <dcterms:created xsi:type="dcterms:W3CDTF">2004-05-13T04:54:00Z</dcterms:created>
  <dcterms:modified xsi:type="dcterms:W3CDTF">2024-09-30T02:54:17Z</dcterms:modified>
</cp:coreProperties>
</file>