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45" windowHeight="4320"/>
  </bookViews>
  <sheets>
    <sheet name="要綱" sheetId="4" r:id="rId1"/>
  </sheets>
  <definedNames>
    <definedName name="_xlnm.Print_Area" localSheetId="0">要綱!$A$1:$AN$164</definedName>
  </definedNames>
  <calcPr calcId="144525"/>
</workbook>
</file>

<file path=xl/sharedStrings.xml><?xml version="1.0" encoding="utf-8"?>
<sst xmlns="http://schemas.openxmlformats.org/spreadsheetml/2006/main" count="289" uniqueCount="177">
  <si>
    <t>2023年度 米沢地区少年フットサル新人大会</t>
  </si>
  <si>
    <t>主催 川西JFC　協賛　米沢地区サッカー協会四種委員会</t>
  </si>
  <si>
    <t>１）大会要項</t>
  </si>
  <si>
    <t>・開催日</t>
  </si>
  <si>
    <t>4/13予選</t>
  </si>
  <si>
    <t>4/21決勝トーナメント</t>
  </si>
  <si>
    <t>・会　場</t>
  </si>
  <si>
    <t>川西町体育館</t>
  </si>
  <si>
    <t>２）競技規則</t>
  </si>
  <si>
    <t>・（財）日本サッカー協会フットサル競技規則による。</t>
  </si>
  <si>
    <t>・試合時間は、１０分－３分－１０分（全試合ランニングタイム）とする。</t>
  </si>
  <si>
    <t>・選手は、スターティング５名、控えを含めて１５名以下とする。交代は、自由な交代とする。</t>
  </si>
  <si>
    <t>・単一チームで構成し､日本サッカー協会に登録を済ましている事｡</t>
  </si>
  <si>
    <t>・使用球は、各チーム持ち寄りとし、フットサル用3号球とする。</t>
  </si>
  <si>
    <t>・警告を２回受けた選手は、次の１試合に出場できない。</t>
  </si>
  <si>
    <t>　退場を受けた選手は、次の１試合に出場できず、その後の処置は規律委員会により決定される。</t>
  </si>
  <si>
    <t>　（予選での警告は決勝トーナメントに持ち越さない）</t>
  </si>
  <si>
    <t>・決勝トーナメント上位4チームに県大会出場権を与える。（予定）</t>
  </si>
  <si>
    <t>・PKは５人キッカーとする。</t>
  </si>
  <si>
    <t>・予選、事前に登録確認があります。</t>
  </si>
  <si>
    <t>・３級審判を帯同でお願いします。（３級審判が１名以上いるように各ブロックで調整してください。）</t>
  </si>
  <si>
    <t>・タイマーは無資格でも可能とする。</t>
  </si>
  <si>
    <t>３）試合方法</t>
  </si>
  <si>
    <t>・ベンチ入り交代要員は５名以内とする。</t>
  </si>
  <si>
    <t>・予選リーグは勝ち点制とし、勝ち＝３点、引き分け＝１点、負け＝０点とする。</t>
  </si>
  <si>
    <t>・予選順位決定は、①勝ち点、②得失点差、③得点多、④当該勝敗にて決定する。（同率はＰＫ戦で決する）</t>
  </si>
  <si>
    <t>・決勝トーナメント上位チームに県大会の出場権を与える。</t>
  </si>
  <si>
    <t>・決勝トーナメントが同点の場合はPK戦で決する。</t>
  </si>
  <si>
    <t>４）参加チームおよび予選リーグの組み合せ</t>
  </si>
  <si>
    <t>Ａブロック</t>
  </si>
  <si>
    <t>Ｂブロック</t>
  </si>
  <si>
    <t>Ｃブロック</t>
  </si>
  <si>
    <t>Ｄブロック</t>
  </si>
  <si>
    <t>南陽市体育館</t>
  </si>
  <si>
    <t>南陽市民体育館</t>
  </si>
  <si>
    <t>4/13</t>
  </si>
  <si>
    <t>①</t>
  </si>
  <si>
    <t>窪田SC</t>
  </si>
  <si>
    <t>④</t>
  </si>
  <si>
    <t>北部FCB</t>
  </si>
  <si>
    <t>⑦</t>
  </si>
  <si>
    <t>フォルテス</t>
  </si>
  <si>
    <t>⑩</t>
  </si>
  <si>
    <t>北部FCA</t>
  </si>
  <si>
    <t>②</t>
  </si>
  <si>
    <t>アビーカＡ</t>
  </si>
  <si>
    <t>⑤</t>
  </si>
  <si>
    <t>アビーカＢ</t>
  </si>
  <si>
    <t>⑧</t>
  </si>
  <si>
    <t>エストレーラ</t>
  </si>
  <si>
    <t>⑪</t>
  </si>
  <si>
    <t>グラッソ</t>
  </si>
  <si>
    <t>③</t>
  </si>
  <si>
    <t>アルカディア</t>
  </si>
  <si>
    <t>⑥</t>
  </si>
  <si>
    <t>南陽FC</t>
  </si>
  <si>
    <t>⑨</t>
  </si>
  <si>
    <t>フェニックス</t>
  </si>
  <si>
    <t>⑫</t>
  </si>
  <si>
    <t>アステラーソ</t>
  </si>
  <si>
    <t>５）予選リーグのスケジュール（空き時間等各会場で協議の上調整する場合あり）</t>
  </si>
  <si>
    <t>川西町体育館ステージ側</t>
  </si>
  <si>
    <t>川西町体育館入口</t>
  </si>
  <si>
    <t>会場準備</t>
  </si>
  <si>
    <t>9:00</t>
  </si>
  <si>
    <t>審判</t>
  </si>
  <si>
    <t>第1試合</t>
  </si>
  <si>
    <t>10:20</t>
  </si>
  <si>
    <t>①窪田SC</t>
  </si>
  <si>
    <t>vs</t>
  </si>
  <si>
    <t>②アビーカＡ</t>
  </si>
  <si>
    <t>⑤⑥</t>
  </si>
  <si>
    <t>⑦フォルテス</t>
  </si>
  <si>
    <t>⑧エストレーラ</t>
  </si>
  <si>
    <t>⑪⑫</t>
  </si>
  <si>
    <t>第2試合</t>
  </si>
  <si>
    <t>11:00</t>
  </si>
  <si>
    <t>④北部FCB</t>
  </si>
  <si>
    <t>⑤アビーカＢ</t>
  </si>
  <si>
    <t>①②</t>
  </si>
  <si>
    <t>⑩北部FCA</t>
  </si>
  <si>
    <t>⑪グラッソ</t>
  </si>
  <si>
    <t>⑦⑧</t>
  </si>
  <si>
    <t>第3試合</t>
  </si>
  <si>
    <t>11:40</t>
  </si>
  <si>
    <t>③アルカディア</t>
  </si>
  <si>
    <t>④⑤</t>
  </si>
  <si>
    <t>⑨フェニックス</t>
  </si>
  <si>
    <t>⑩⑪</t>
  </si>
  <si>
    <t>第4試合</t>
  </si>
  <si>
    <t>12:20</t>
  </si>
  <si>
    <t>⑥南陽FC</t>
  </si>
  <si>
    <t>①③</t>
  </si>
  <si>
    <t>⑫アステラーソ</t>
  </si>
  <si>
    <t>⑦⑨</t>
  </si>
  <si>
    <t>第5試合</t>
  </si>
  <si>
    <t>13:00</t>
  </si>
  <si>
    <t>④⑥</t>
  </si>
  <si>
    <t>⑩⑫</t>
  </si>
  <si>
    <t>第6試合</t>
  </si>
  <si>
    <t>13:40</t>
  </si>
  <si>
    <t>②③</t>
  </si>
  <si>
    <t>⑧⑨</t>
  </si>
  <si>
    <t>撤収</t>
  </si>
  <si>
    <t>14:20</t>
  </si>
  <si>
    <t>１８：００までに撤収</t>
  </si>
  <si>
    <t>５)予選リーグ対戦成績表</t>
  </si>
  <si>
    <t>勝</t>
  </si>
  <si>
    <t>負</t>
  </si>
  <si>
    <t>分</t>
  </si>
  <si>
    <t>勝点</t>
  </si>
  <si>
    <t>得点</t>
  </si>
  <si>
    <t>失点</t>
  </si>
  <si>
    <t>得失</t>
  </si>
  <si>
    <t>順位</t>
  </si>
  <si>
    <t>―</t>
  </si>
  <si>
    <t>-</t>
  </si>
  <si>
    <t>５）決勝トーナメント組合せ及びスケジュール</t>
  </si>
  <si>
    <t>ステージ側</t>
  </si>
  <si>
    <t>入り口側</t>
  </si>
  <si>
    <t>第１試合①Ⅰ</t>
  </si>
  <si>
    <t>14:30</t>
  </si>
  <si>
    <t>A1</t>
  </si>
  <si>
    <t>D2</t>
  </si>
  <si>
    <t>C1B2</t>
  </si>
  <si>
    <t>B1</t>
  </si>
  <si>
    <t>C2</t>
  </si>
  <si>
    <t>D1A2</t>
  </si>
  <si>
    <t>第２試合②Ⅱ</t>
  </si>
  <si>
    <t>15:10</t>
  </si>
  <si>
    <t>C1</t>
  </si>
  <si>
    <t>B2</t>
  </si>
  <si>
    <t>A1D2</t>
  </si>
  <si>
    <t>D1</t>
  </si>
  <si>
    <t>A2</t>
  </si>
  <si>
    <t>B1C2</t>
  </si>
  <si>
    <t>第３試合③Ⅲ</t>
  </si>
  <si>
    <t>15:50</t>
  </si>
  <si>
    <t>①負</t>
  </si>
  <si>
    <t>Ⅰ負</t>
  </si>
  <si>
    <t>Ⅰ勝Ⅱ勝</t>
  </si>
  <si>
    <t>②負</t>
  </si>
  <si>
    <t>①勝②勝</t>
  </si>
  <si>
    <t>第４試合④Ⅳ</t>
  </si>
  <si>
    <t>16:30</t>
  </si>
  <si>
    <t>①勝</t>
  </si>
  <si>
    <t>Ⅰ負Ⅱ負</t>
  </si>
  <si>
    <t>②勝</t>
  </si>
  <si>
    <t>①負②負</t>
  </si>
  <si>
    <t>第５試合⑤Ⅴ</t>
  </si>
  <si>
    <t>17:10</t>
  </si>
  <si>
    <t>③勝</t>
  </si>
  <si>
    <t>Ⅲ勝</t>
  </si>
  <si>
    <t>③負</t>
  </si>
  <si>
    <t>Ⅲ負</t>
  </si>
  <si>
    <t>第６試合⑥Ⅵ</t>
  </si>
  <si>
    <t>17:50</t>
  </si>
  <si>
    <t>④勝</t>
  </si>
  <si>
    <t>Ⅳ勝</t>
  </si>
  <si>
    <t>Ⅴ勝Ⅴ負</t>
  </si>
  <si>
    <t>④負</t>
  </si>
  <si>
    <t>Ⅳ負</t>
  </si>
  <si>
    <t>⑤勝⑤負</t>
  </si>
  <si>
    <t>撤去</t>
  </si>
  <si>
    <t>18:30</t>
  </si>
  <si>
    <t>19:00まで</t>
  </si>
  <si>
    <t>７）決勝トーナメント組み合せと試合時間</t>
  </si>
  <si>
    <t>（①〜⑧はステージ側、Ⅰ〜Ⅷは入り口側）</t>
  </si>
  <si>
    <t>第１位：　第２位：　第３位：</t>
  </si>
  <si>
    <t>第４位：　第５位：　第６位：</t>
  </si>
  <si>
    <t>第７位：　第８位：　</t>
  </si>
  <si>
    <t>Ⅵ</t>
  </si>
  <si>
    <t>Ⅳ</t>
  </si>
  <si>
    <t>Ⅰ</t>
  </si>
  <si>
    <t>Ⅱ</t>
  </si>
  <si>
    <t>Ⅲ</t>
  </si>
  <si>
    <t>Ⅴ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</si>
</sst>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General;General;"/>
    <numFmt numFmtId="177" formatCode="_-&quot;\&quot;* #,##0.00_-\ ;\-&quot;\&quot;* #,##0.00_-\ ;_-&quot;\&quot;* &quot;-&quot;??_-\ ;_-@_-"/>
    <numFmt numFmtId="178" formatCode="_ * #,##0_ ;_ * \-#,##0_ ;_ * &quot;-&quot;??_ ;_ @_ "/>
    <numFmt numFmtId="179" formatCode="_-&quot;\&quot;* #,##0_-\ ;\-&quot;\&quot;* #,##0_-\ ;_-&quot;\&quot;* &quot;-&quot;??_-\ ;_-@_-"/>
    <numFmt numFmtId="180" formatCode="0_);[Red]\(0\)"/>
    <numFmt numFmtId="181" formatCode="0_ "/>
  </numFmts>
  <fonts count="36">
    <font>
      <sz val="11"/>
      <name val="ＭＳ Ｐゴシック"/>
      <charset val="128"/>
    </font>
    <font>
      <sz val="11"/>
      <name val="ＭＳ ゴシック"/>
      <charset val="128"/>
    </font>
    <font>
      <b/>
      <sz val="18"/>
      <name val="ＭＳ ゴシック"/>
      <charset val="128"/>
    </font>
    <font>
      <sz val="18"/>
      <name val="ＭＳ Ｐゴシック"/>
      <charset val="128"/>
    </font>
    <font>
      <sz val="14"/>
      <name val="ＭＳ ゴシック"/>
      <charset val="128"/>
    </font>
    <font>
      <sz val="14"/>
      <name val="ＭＳ Ｐゴシック"/>
      <charset val="128"/>
    </font>
    <font>
      <sz val="11"/>
      <color rgb="FFFF0000"/>
      <name val="ＭＳ ゴシック"/>
      <charset val="128"/>
    </font>
    <font>
      <sz val="11"/>
      <name val="ＭＳ Ｐゴシック"/>
      <charset val="128"/>
    </font>
    <font>
      <b/>
      <sz val="11"/>
      <name val="ＭＳ ゴシック"/>
      <charset val="128"/>
    </font>
    <font>
      <i/>
      <sz val="11"/>
      <name val="ＭＳ ゴシック"/>
      <charset val="128"/>
    </font>
    <font>
      <b/>
      <sz val="11"/>
      <color rgb="FFFF0000"/>
      <name val="ＭＳ ゴシック"/>
      <charset val="128"/>
    </font>
    <font>
      <sz val="10"/>
      <name val="ＭＳ ゴシック"/>
      <charset val="128"/>
    </font>
    <font>
      <sz val="11"/>
      <color rgb="FF00B050"/>
      <name val="ＭＳ ゴシック"/>
      <charset val="128"/>
    </font>
    <font>
      <sz val="11"/>
      <color rgb="FF0070C0"/>
      <name val="ＭＳ ゴシック"/>
      <charset val="128"/>
    </font>
    <font>
      <sz val="11"/>
      <color rgb="FFFF0000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theme="0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theme="1"/>
      <name val="ＭＳ Ｐゴシック"/>
      <charset val="128"/>
      <scheme val="minor"/>
    </font>
    <font>
      <b/>
      <sz val="11"/>
      <color rgb="FF3F3F3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b/>
      <sz val="13"/>
      <color theme="3"/>
      <name val="ＭＳ Ｐゴシック"/>
      <charset val="134"/>
      <scheme val="minor"/>
    </font>
    <font>
      <b/>
      <sz val="11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0"/>
      <color theme="1"/>
      <name val="ＭＳ 明朝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/>
      <top style="thin">
        <color auto="1"/>
      </top>
      <bottom/>
      <diagonal style="thin">
        <color auto="1"/>
      </diagonal>
    </border>
    <border diagonalDown="1">
      <left/>
      <right/>
      <top style="thin">
        <color auto="1"/>
      </top>
      <bottom/>
      <diagonal style="thin">
        <color auto="1"/>
      </diagonal>
    </border>
    <border diagonalDown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/>
      <top/>
      <bottom style="thin">
        <color auto="1"/>
      </bottom>
      <diagonal style="thin">
        <color auto="1"/>
      </diagonal>
    </border>
    <border diagonalDown="1">
      <left/>
      <right/>
      <top/>
      <bottom style="thin">
        <color auto="1"/>
      </bottom>
      <diagonal style="thin">
        <color auto="1"/>
      </diagonal>
    </border>
    <border diagonalDown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rgb="FF002060"/>
      </left>
      <right/>
      <top/>
      <bottom/>
      <diagonal/>
    </border>
    <border>
      <left style="thin">
        <color rgb="FF002060"/>
      </left>
      <right/>
      <top/>
      <bottom style="thin">
        <color auto="1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/>
    <xf numFmtId="43" fontId="15" fillId="0" borderId="0" applyFont="0" applyFill="0" applyBorder="0" applyAlignment="0" applyProtection="0">
      <alignment vertical="center"/>
    </xf>
    <xf numFmtId="0" fontId="19" fillId="8" borderId="27" applyNumberFormat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179" fontId="15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5" fillId="5" borderId="26" applyNumberFormat="0" applyFont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21" borderId="31" applyNumberFormat="0" applyAlignment="0" applyProtection="0">
      <alignment vertical="center"/>
    </xf>
    <xf numFmtId="0" fontId="30" fillId="0" borderId="32" applyNumberFormat="0" applyFill="0" applyAlignment="0" applyProtection="0">
      <alignment vertical="center"/>
    </xf>
    <xf numFmtId="0" fontId="31" fillId="0" borderId="32" applyNumberFormat="0" applyFill="0" applyAlignment="0" applyProtection="0">
      <alignment vertical="center"/>
    </xf>
    <xf numFmtId="0" fontId="33" fillId="21" borderId="27" applyNumberFormat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14" borderId="28" applyNumberForma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7" fillId="0" borderId="0"/>
    <xf numFmtId="0" fontId="35" fillId="0" borderId="0">
      <alignment vertical="center"/>
    </xf>
    <xf numFmtId="0" fontId="27" fillId="0" borderId="0">
      <alignment vertical="center"/>
    </xf>
  </cellStyleXfs>
  <cellXfs count="176">
    <xf numFmtId="0" fontId="0" fillId="0" borderId="0" xfId="0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0" xfId="50" applyNumberFormat="1" applyFont="1" applyAlignment="1">
      <alignment horizontal="left"/>
    </xf>
    <xf numFmtId="49" fontId="2" fillId="0" borderId="0" xfId="33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0" borderId="0" xfId="33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1" fillId="0" borderId="0" xfId="33" applyNumberFormat="1" applyFont="1">
      <alignment vertical="center"/>
    </xf>
    <xf numFmtId="0" fontId="1" fillId="0" borderId="0" xfId="33" applyFont="1">
      <alignment vertical="center"/>
    </xf>
    <xf numFmtId="56" fontId="1" fillId="0" borderId="0" xfId="33" applyNumberFormat="1" applyFont="1" applyAlignment="1">
      <alignment horizontal="center" vertical="center"/>
    </xf>
    <xf numFmtId="0" fontId="6" fillId="0" borderId="0" xfId="33" applyFont="1">
      <alignment vertical="center"/>
    </xf>
    <xf numFmtId="49" fontId="6" fillId="0" borderId="0" xfId="0" applyNumberFormat="1" applyFont="1"/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left" vertical="center"/>
    </xf>
    <xf numFmtId="49" fontId="1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56" fontId="7" fillId="0" borderId="4" xfId="0" applyNumberFormat="1" applyFont="1" applyBorder="1" applyAlignment="1">
      <alignment horizontal="center"/>
    </xf>
    <xf numFmtId="56" fontId="7" fillId="0" borderId="5" xfId="0" applyNumberFormat="1" applyFont="1" applyBorder="1" applyAlignment="1">
      <alignment horizontal="center"/>
    </xf>
    <xf numFmtId="56" fontId="7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left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/>
    <xf numFmtId="0" fontId="7" fillId="0" borderId="7" xfId="0" applyFont="1" applyBorder="1"/>
    <xf numFmtId="49" fontId="1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/>
    <xf numFmtId="0" fontId="7" fillId="0" borderId="8" xfId="0" applyFont="1" applyBorder="1"/>
    <xf numFmtId="49" fontId="1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/>
    </xf>
    <xf numFmtId="0" fontId="7" fillId="0" borderId="0" xfId="0" applyFont="1"/>
    <xf numFmtId="49" fontId="8" fillId="0" borderId="0" xfId="50" applyNumberFormat="1" applyFont="1" applyAlignment="1">
      <alignment horizontal="left"/>
    </xf>
    <xf numFmtId="0" fontId="1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176" fontId="1" fillId="0" borderId="12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176" fontId="1" fillId="0" borderId="18" xfId="0" applyNumberFormat="1" applyFont="1" applyBorder="1" applyAlignment="1">
      <alignment horizontal="center" vertical="center"/>
    </xf>
    <xf numFmtId="176" fontId="1" fillId="0" borderId="19" xfId="0" applyNumberFormat="1" applyFont="1" applyBorder="1" applyAlignment="1">
      <alignment horizontal="center" vertical="center"/>
    </xf>
    <xf numFmtId="176" fontId="1" fillId="0" borderId="20" xfId="0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left" vertical="center" shrinkToFit="1"/>
    </xf>
    <xf numFmtId="49" fontId="1" fillId="0" borderId="6" xfId="0" applyNumberFormat="1" applyFont="1" applyBorder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0" fontId="7" fillId="2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9" fontId="7" fillId="0" borderId="7" xfId="0" applyNumberFormat="1" applyFont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0" fontId="0" fillId="4" borderId="4" xfId="0" applyNumberFormat="1" applyFill="1" applyBorder="1" applyAlignment="1">
      <alignment horizontal="center" vertical="center"/>
    </xf>
    <xf numFmtId="180" fontId="0" fillId="4" borderId="6" xfId="0" applyNumberFormat="1" applyFill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3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8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176" fontId="0" fillId="0" borderId="20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7" fillId="0" borderId="4" xfId="0" applyFont="1" applyBorder="1"/>
    <xf numFmtId="0" fontId="7" fillId="0" borderId="6" xfId="0" applyFont="1" applyBorder="1"/>
    <xf numFmtId="56" fontId="7" fillId="3" borderId="4" xfId="0" applyNumberFormat="1" applyFont="1" applyFill="1" applyBorder="1" applyAlignment="1">
      <alignment horizontal="center"/>
    </xf>
    <xf numFmtId="56" fontId="7" fillId="3" borderId="5" xfId="0" applyNumberFormat="1" applyFont="1" applyFill="1" applyBorder="1" applyAlignment="1">
      <alignment horizontal="center"/>
    </xf>
    <xf numFmtId="56" fontId="7" fillId="3" borderId="6" xfId="0" applyNumberFormat="1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3" borderId="0" xfId="0" applyFont="1" applyFill="1" applyAlignment="1">
      <alignment horizontal="center" vertical="center"/>
    </xf>
    <xf numFmtId="49" fontId="9" fillId="0" borderId="0" xfId="50" applyNumberFormat="1" applyFont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0" xfId="0" applyNumberFormat="1" applyFont="1" applyAlignment="1">
      <alignment vertical="center"/>
    </xf>
    <xf numFmtId="49" fontId="1" fillId="3" borderId="6" xfId="0" applyNumberFormat="1" applyFont="1" applyFill="1" applyBorder="1" applyAlignment="1">
      <alignment horizontal="left" vertical="center"/>
    </xf>
    <xf numFmtId="49" fontId="1" fillId="3" borderId="7" xfId="0" applyNumberFormat="1" applyFont="1" applyFill="1" applyBorder="1" applyAlignment="1">
      <alignment horizontal="left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8" fillId="0" borderId="0" xfId="0" applyNumberFormat="1" applyFont="1"/>
    <xf numFmtId="0" fontId="0" fillId="0" borderId="0" xfId="0" applyAlignment="1">
      <alignment horizontal="center" vertical="center"/>
    </xf>
    <xf numFmtId="181" fontId="0" fillId="0" borderId="4" xfId="0" applyNumberFormat="1" applyBorder="1" applyAlignment="1">
      <alignment horizontal="center" vertical="center"/>
    </xf>
    <xf numFmtId="181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" fillId="0" borderId="0" xfId="50" applyNumberFormat="1" applyFont="1" applyAlignment="1">
      <alignment horizontal="left" vertical="center"/>
    </xf>
    <xf numFmtId="180" fontId="0" fillId="0" borderId="12" xfId="0" applyNumberFormat="1" applyBorder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18" xfId="0" applyNumberFormat="1" applyBorder="1" applyAlignment="1">
      <alignment horizontal="center" vertical="center"/>
    </xf>
    <xf numFmtId="180" fontId="0" fillId="0" borderId="19" xfId="0" applyNumberForma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horizontal="center" vertical="center" shrinkToFit="1"/>
    </xf>
    <xf numFmtId="0" fontId="1" fillId="0" borderId="0" xfId="50" applyFont="1" applyAlignment="1">
      <alignment horizontal="left"/>
    </xf>
    <xf numFmtId="49" fontId="1" fillId="0" borderId="4" xfId="0" applyNumberFormat="1" applyFont="1" applyBorder="1" applyAlignment="1">
      <alignment horizontal="center"/>
    </xf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"/>
    </xf>
    <xf numFmtId="49" fontId="1" fillId="0" borderId="4" xfId="50" applyNumberFormat="1" applyFont="1" applyBorder="1" applyAlignment="1">
      <alignment horizontal="center"/>
    </xf>
    <xf numFmtId="49" fontId="1" fillId="0" borderId="5" xfId="50" applyNumberFormat="1" applyFont="1" applyBorder="1" applyAlignment="1">
      <alignment horizontal="center"/>
    </xf>
    <xf numFmtId="49" fontId="1" fillId="0" borderId="0" xfId="50" applyNumberFormat="1" applyFont="1" applyAlignment="1">
      <alignment horizontal="center" vertical="center"/>
    </xf>
    <xf numFmtId="0" fontId="1" fillId="0" borderId="0" xfId="50" applyFont="1" applyAlignment="1">
      <alignment horizontal="center"/>
    </xf>
    <xf numFmtId="49" fontId="1" fillId="0" borderId="10" xfId="0" applyNumberFormat="1" applyFont="1" applyBorder="1" applyAlignment="1">
      <alignment horizontal="center" vertical="center"/>
    </xf>
    <xf numFmtId="181" fontId="0" fillId="4" borderId="4" xfId="0" applyNumberFormat="1" applyFill="1" applyBorder="1" applyAlignment="1">
      <alignment horizontal="center" vertical="center"/>
    </xf>
    <xf numFmtId="181" fontId="0" fillId="4" borderId="6" xfId="0" applyNumberFormat="1" applyFill="1" applyBorder="1" applyAlignment="1">
      <alignment horizontal="center" vertical="center"/>
    </xf>
    <xf numFmtId="49" fontId="9" fillId="0" borderId="0" xfId="0" applyNumberFormat="1" applyFont="1" applyAlignment="1">
      <alignment horizontal="left"/>
    </xf>
    <xf numFmtId="0" fontId="1" fillId="0" borderId="0" xfId="50" applyFont="1" applyAlignment="1">
      <alignment horizontal="center" vertical="center"/>
    </xf>
    <xf numFmtId="49" fontId="1" fillId="0" borderId="5" xfId="0" applyNumberFormat="1" applyFont="1" applyBorder="1" applyAlignment="1">
      <alignment horizontal="left"/>
    </xf>
    <xf numFmtId="49" fontId="10" fillId="0" borderId="0" xfId="0" applyNumberFormat="1" applyFont="1"/>
    <xf numFmtId="49" fontId="1" fillId="0" borderId="16" xfId="0" applyNumberFormat="1" applyFont="1" applyBorder="1"/>
    <xf numFmtId="49" fontId="1" fillId="0" borderId="15" xfId="0" applyNumberFormat="1" applyFont="1" applyBorder="1"/>
    <xf numFmtId="0" fontId="1" fillId="0" borderId="0" xfId="0" applyFont="1" applyAlignment="1">
      <alignment horizontal="left"/>
    </xf>
    <xf numFmtId="49" fontId="1" fillId="0" borderId="4" xfId="0" applyNumberFormat="1" applyFont="1" applyBorder="1" applyAlignment="1">
      <alignment horizontal="left"/>
    </xf>
    <xf numFmtId="49" fontId="1" fillId="0" borderId="6" xfId="0" applyNumberFormat="1" applyFont="1" applyBorder="1" applyAlignment="1">
      <alignment horizontal="left"/>
    </xf>
    <xf numFmtId="49" fontId="1" fillId="0" borderId="6" xfId="5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top" textRotation="255"/>
    </xf>
    <xf numFmtId="49" fontId="1" fillId="0" borderId="0" xfId="0" applyNumberFormat="1" applyFont="1" applyAlignment="1">
      <alignment vertical="top" textRotation="255" wrapText="1"/>
    </xf>
    <xf numFmtId="0" fontId="7" fillId="0" borderId="0" xfId="0" applyFont="1" applyAlignment="1">
      <alignment vertical="top" textRotation="255" wrapText="1"/>
    </xf>
    <xf numFmtId="49" fontId="11" fillId="0" borderId="0" xfId="0" applyNumberFormat="1" applyFont="1" applyAlignment="1">
      <alignment horizontal="center" vertical="top" textRotation="255" wrapText="1"/>
    </xf>
    <xf numFmtId="49" fontId="7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vertical="top" textRotation="255"/>
    </xf>
    <xf numFmtId="49" fontId="1" fillId="0" borderId="16" xfId="0" applyNumberFormat="1" applyFont="1" applyBorder="1" applyAlignment="1">
      <alignment horizontal="center" vertical="top" textRotation="255"/>
    </xf>
    <xf numFmtId="49" fontId="1" fillId="0" borderId="21" xfId="0" applyNumberFormat="1" applyFont="1" applyBorder="1" applyAlignment="1">
      <alignment horizontal="center" vertical="top" textRotation="255"/>
    </xf>
    <xf numFmtId="49" fontId="1" fillId="0" borderId="10" xfId="0" applyNumberFormat="1" applyFont="1" applyBorder="1" applyAlignment="1">
      <alignment horizontal="center" vertical="top" textRotation="255"/>
    </xf>
    <xf numFmtId="49" fontId="1" fillId="0" borderId="22" xfId="0" applyNumberFormat="1" applyFont="1" applyBorder="1" applyAlignment="1">
      <alignment horizontal="center" vertical="top" textRotation="255"/>
    </xf>
    <xf numFmtId="49" fontId="1" fillId="0" borderId="0" xfId="0" applyNumberFormat="1" applyFont="1" applyAlignment="1">
      <alignment horizontal="center" vertical="top" textRotation="255" wrapText="1"/>
    </xf>
    <xf numFmtId="0" fontId="7" fillId="0" borderId="0" xfId="0" applyFont="1" applyAlignment="1">
      <alignment vertical="top" textRotation="255"/>
    </xf>
    <xf numFmtId="0" fontId="7" fillId="0" borderId="0" xfId="0" applyFont="1" applyAlignment="1">
      <alignment horizontal="center" vertical="top" textRotation="255"/>
    </xf>
    <xf numFmtId="0" fontId="7" fillId="0" borderId="16" xfId="0" applyFont="1" applyBorder="1" applyAlignment="1">
      <alignment horizontal="center" vertical="top" textRotation="255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top" textRotation="255"/>
    </xf>
    <xf numFmtId="49" fontId="1" fillId="0" borderId="24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top" textRotation="255"/>
    </xf>
    <xf numFmtId="49" fontId="12" fillId="0" borderId="0" xfId="0" applyNumberFormat="1" applyFont="1" applyAlignment="1">
      <alignment horizontal="center" vertical="center"/>
    </xf>
    <xf numFmtId="49" fontId="1" fillId="0" borderId="25" xfId="0" applyNumberFormat="1" applyFont="1" applyBorder="1" applyAlignment="1">
      <alignment horizontal="center" vertical="top" textRotation="255"/>
    </xf>
    <xf numFmtId="49" fontId="7" fillId="0" borderId="24" xfId="0" applyNumberFormat="1" applyFont="1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</cellXfs>
  <cellStyles count="53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標準_Sheet1" xfId="33"/>
    <cellStyle name="20% - アクセント 5" xfId="34" builtinId="46"/>
    <cellStyle name="60% - アクセント 1" xfId="35" builtinId="32"/>
    <cellStyle name="20% - アクセント 2" xfId="36" builtinId="34"/>
    <cellStyle name="40% - アクセント 2" xfId="37" builtinId="35"/>
    <cellStyle name="20% - アクセント 6" xfId="38" builtinId="50"/>
    <cellStyle name="60% - アクセント 2" xfId="39" builtinId="36"/>
    <cellStyle name="アクセント 3" xfId="40" builtinId="37"/>
    <cellStyle name="20% - アクセント 3" xfId="41" builtinId="38"/>
    <cellStyle name="40% - アクセント 3" xfId="42" builtinId="39"/>
    <cellStyle name="60% - アクセント 3" xfId="43" builtinId="40"/>
    <cellStyle name="アクセント 4" xfId="44" builtinId="41"/>
    <cellStyle name="40% - アクセント 4" xfId="45" builtinId="43"/>
    <cellStyle name="60% - アクセント 4" xfId="46" builtinId="44"/>
    <cellStyle name="アクセント 5" xfId="47" builtinId="45"/>
    <cellStyle name="40% - アクセント 6" xfId="48" builtinId="51"/>
    <cellStyle name="60% - アクセント 6" xfId="49" builtinId="52"/>
    <cellStyle name="標準 2" xfId="50"/>
    <cellStyle name="標準 2 2" xfId="51"/>
    <cellStyle name="標準 3" xfId="52"/>
  </cellStyles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9</xdr:col>
      <xdr:colOff>214604</xdr:colOff>
      <xdr:row>105</xdr:row>
      <xdr:rowOff>0</xdr:rowOff>
    </xdr:from>
    <xdr:ext cx="377539" cy="0"/>
    <xdr:sp>
      <xdr:nvSpPr>
        <xdr:cNvPr id="2" name="Text Box 79"/>
        <xdr:cNvSpPr txBox="1">
          <a:spLocks noChangeArrowheads="1"/>
        </xdr:cNvSpPr>
      </xdr:nvSpPr>
      <xdr:spPr>
        <a:xfrm>
          <a:off x="2357120" y="1795081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20</xdr:col>
      <xdr:colOff>171450</xdr:colOff>
      <xdr:row>105</xdr:row>
      <xdr:rowOff>0</xdr:rowOff>
    </xdr:from>
    <xdr:to>
      <xdr:col>21</xdr:col>
      <xdr:colOff>133350</xdr:colOff>
      <xdr:row>105</xdr:row>
      <xdr:rowOff>1905</xdr:rowOff>
    </xdr:to>
    <xdr:sp>
      <xdr:nvSpPr>
        <xdr:cNvPr id="3" name="Text Box 80"/>
        <xdr:cNvSpPr txBox="1">
          <a:spLocks noChangeArrowheads="1"/>
        </xdr:cNvSpPr>
      </xdr:nvSpPr>
      <xdr:spPr>
        <a:xfrm>
          <a:off x="4933950" y="1795081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171450</xdr:colOff>
      <xdr:row>105</xdr:row>
      <xdr:rowOff>0</xdr:rowOff>
    </xdr:from>
    <xdr:to>
      <xdr:col>25</xdr:col>
      <xdr:colOff>133350</xdr:colOff>
      <xdr:row>105</xdr:row>
      <xdr:rowOff>0</xdr:rowOff>
    </xdr:to>
    <xdr:sp>
      <xdr:nvSpPr>
        <xdr:cNvPr id="4" name="Text Box 81"/>
        <xdr:cNvSpPr txBox="1">
          <a:spLocks noChangeArrowheads="1"/>
        </xdr:cNvSpPr>
      </xdr:nvSpPr>
      <xdr:spPr>
        <a:xfrm>
          <a:off x="5886450" y="1795081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105</xdr:row>
      <xdr:rowOff>0</xdr:rowOff>
    </xdr:from>
    <xdr:to>
      <xdr:col>7</xdr:col>
      <xdr:colOff>133350</xdr:colOff>
      <xdr:row>105</xdr:row>
      <xdr:rowOff>1905</xdr:rowOff>
    </xdr:to>
    <xdr:sp>
      <xdr:nvSpPr>
        <xdr:cNvPr id="5" name="Text Box 82"/>
        <xdr:cNvSpPr txBox="1">
          <a:spLocks noChangeArrowheads="1"/>
        </xdr:cNvSpPr>
      </xdr:nvSpPr>
      <xdr:spPr>
        <a:xfrm>
          <a:off x="1600200" y="1795081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171450</xdr:colOff>
      <xdr:row>105</xdr:row>
      <xdr:rowOff>0</xdr:rowOff>
    </xdr:from>
    <xdr:to>
      <xdr:col>3</xdr:col>
      <xdr:colOff>133350</xdr:colOff>
      <xdr:row>105</xdr:row>
      <xdr:rowOff>1905</xdr:rowOff>
    </xdr:to>
    <xdr:sp>
      <xdr:nvSpPr>
        <xdr:cNvPr id="6" name="Text Box 83"/>
        <xdr:cNvSpPr txBox="1">
          <a:spLocks noChangeArrowheads="1"/>
        </xdr:cNvSpPr>
      </xdr:nvSpPr>
      <xdr:spPr>
        <a:xfrm>
          <a:off x="647700" y="1795081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105</xdr:row>
      <xdr:rowOff>0</xdr:rowOff>
    </xdr:from>
    <xdr:ext cx="377539" cy="0"/>
    <xdr:sp>
      <xdr:nvSpPr>
        <xdr:cNvPr id="7" name="Text Box 84"/>
        <xdr:cNvSpPr txBox="1">
          <a:spLocks noChangeArrowheads="1"/>
        </xdr:cNvSpPr>
      </xdr:nvSpPr>
      <xdr:spPr>
        <a:xfrm>
          <a:off x="6643370" y="17950815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105</xdr:row>
      <xdr:rowOff>0</xdr:rowOff>
    </xdr:from>
    <xdr:to>
      <xdr:col>17</xdr:col>
      <xdr:colOff>129540</xdr:colOff>
      <xdr:row>105</xdr:row>
      <xdr:rowOff>3810</xdr:rowOff>
    </xdr:to>
    <xdr:sp>
      <xdr:nvSpPr>
        <xdr:cNvPr id="8" name="Text Box 86"/>
        <xdr:cNvSpPr txBox="1">
          <a:spLocks noChangeArrowheads="1"/>
        </xdr:cNvSpPr>
      </xdr:nvSpPr>
      <xdr:spPr>
        <a:xfrm>
          <a:off x="4000500" y="17950815"/>
          <a:ext cx="177165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14</xdr:col>
      <xdr:colOff>171450</xdr:colOff>
      <xdr:row>105</xdr:row>
      <xdr:rowOff>0</xdr:rowOff>
    </xdr:from>
    <xdr:to>
      <xdr:col>15</xdr:col>
      <xdr:colOff>133350</xdr:colOff>
      <xdr:row>105</xdr:row>
      <xdr:rowOff>1905</xdr:rowOff>
    </xdr:to>
    <xdr:sp>
      <xdr:nvSpPr>
        <xdr:cNvPr id="9" name="Text Box 87"/>
        <xdr:cNvSpPr txBox="1">
          <a:spLocks noChangeArrowheads="1"/>
        </xdr:cNvSpPr>
      </xdr:nvSpPr>
      <xdr:spPr>
        <a:xfrm>
          <a:off x="3505200" y="17950815"/>
          <a:ext cx="200025" cy="1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171450</xdr:colOff>
      <xdr:row>122</xdr:row>
      <xdr:rowOff>172640</xdr:rowOff>
    </xdr:from>
    <xdr:to>
      <xdr:col>21</xdr:col>
      <xdr:colOff>133350</xdr:colOff>
      <xdr:row>122</xdr:row>
      <xdr:rowOff>172640</xdr:rowOff>
    </xdr:to>
    <xdr:sp>
      <xdr:nvSpPr>
        <xdr:cNvPr id="11" name="Text Box 80"/>
        <xdr:cNvSpPr txBox="1">
          <a:spLocks noChangeArrowheads="1"/>
        </xdr:cNvSpPr>
      </xdr:nvSpPr>
      <xdr:spPr>
        <a:xfrm>
          <a:off x="4933950" y="2110359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171450</xdr:colOff>
      <xdr:row>122</xdr:row>
      <xdr:rowOff>172640</xdr:rowOff>
    </xdr:from>
    <xdr:to>
      <xdr:col>7</xdr:col>
      <xdr:colOff>133350</xdr:colOff>
      <xdr:row>122</xdr:row>
      <xdr:rowOff>172640</xdr:rowOff>
    </xdr:to>
    <xdr:sp>
      <xdr:nvSpPr>
        <xdr:cNvPr id="13" name="Text Box 82"/>
        <xdr:cNvSpPr txBox="1">
          <a:spLocks noChangeArrowheads="1"/>
        </xdr:cNvSpPr>
      </xdr:nvSpPr>
      <xdr:spPr>
        <a:xfrm>
          <a:off x="1600200" y="21103590"/>
          <a:ext cx="20002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27</xdr:col>
      <xdr:colOff>214604</xdr:colOff>
      <xdr:row>123</xdr:row>
      <xdr:rowOff>0</xdr:rowOff>
    </xdr:from>
    <xdr:ext cx="377539" cy="0"/>
    <xdr:sp>
      <xdr:nvSpPr>
        <xdr:cNvPr id="15" name="Text Box 84"/>
        <xdr:cNvSpPr txBox="1">
          <a:spLocks noChangeArrowheads="1"/>
        </xdr:cNvSpPr>
      </xdr:nvSpPr>
      <xdr:spPr>
        <a:xfrm>
          <a:off x="6643370" y="21103590"/>
          <a:ext cx="377825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  <a:cs typeface="ＭＳ Ｐゴシック" panose="020B0600070205080204" charset="-128"/>
          </a:endParaRPr>
        </a:p>
      </xdr:txBody>
    </xdr:sp>
    <xdr:clientData/>
  </xdr:oneCellAnchor>
  <xdr:twoCellAnchor editAs="oneCell">
    <xdr:from>
      <xdr:col>16</xdr:col>
      <xdr:colOff>190500</xdr:colOff>
      <xdr:row>122</xdr:row>
      <xdr:rowOff>172640</xdr:rowOff>
    </xdr:from>
    <xdr:to>
      <xdr:col>17</xdr:col>
      <xdr:colOff>129540</xdr:colOff>
      <xdr:row>122</xdr:row>
      <xdr:rowOff>172640</xdr:rowOff>
    </xdr:to>
    <xdr:sp>
      <xdr:nvSpPr>
        <xdr:cNvPr id="16" name="Text Box 86"/>
        <xdr:cNvSpPr txBox="1">
          <a:spLocks noChangeArrowheads="1"/>
        </xdr:cNvSpPr>
      </xdr:nvSpPr>
      <xdr:spPr>
        <a:xfrm>
          <a:off x="4000500" y="21103590"/>
          <a:ext cx="177165" cy="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174923</xdr:colOff>
      <xdr:row>143</xdr:row>
      <xdr:rowOff>127000</xdr:rowOff>
    </xdr:from>
    <xdr:ext cx="364715" cy="65"/>
    <xdr:sp>
      <xdr:nvSpPr>
        <xdr:cNvPr id="18" name="Text Box 183"/>
        <xdr:cNvSpPr txBox="1">
          <a:spLocks noChangeArrowheads="1"/>
        </xdr:cNvSpPr>
      </xdr:nvSpPr>
      <xdr:spPr>
        <a:xfrm>
          <a:off x="6365875" y="24659590"/>
          <a:ext cx="364490" cy="0"/>
        </a:xfrm>
        <a:prstGeom prst="rect">
          <a:avLst/>
        </a:prstGeom>
        <a:noFill/>
        <a:ln>
          <a:noFill/>
        </a:ln>
      </xdr:spPr>
      <xdr:txBody>
        <a:bodyPr vert="wordArtVertRtl" wrap="none" lIns="0" tIns="0" rIns="18288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W164"/>
  <sheetViews>
    <sheetView tabSelected="1" workbookViewId="0">
      <selection activeCell="A1" sqref="A1:AL1"/>
    </sheetView>
  </sheetViews>
  <sheetFormatPr defaultColWidth="3.125" defaultRowHeight="13.5"/>
  <cols>
    <col min="1" max="29" width="3.125" style="5"/>
    <col min="30" max="30" width="3.125" style="5" customWidth="1"/>
    <col min="31" max="42" width="3.125" style="5"/>
    <col min="43" max="43" width="25.375" style="5" customWidth="1"/>
    <col min="44" max="16384" width="3.125" style="5"/>
  </cols>
  <sheetData>
    <row r="1" s="1" customFormat="1" ht="21" spans="1:4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106"/>
      <c r="AN1" s="106"/>
      <c r="AO1" s="106"/>
    </row>
    <row r="2" s="1" customFormat="1" ht="17.25" spans="1:38">
      <c r="A2" s="8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</row>
    <row r="3" s="1" customFormat="1" spans="1:14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1" customFormat="1" spans="1:14">
      <c r="A4" s="10" t="s">
        <v>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="1" customFormat="1" ht="7.5" customHeight="1" spans="1:14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="2" customFormat="1" ht="15" customHeight="1" spans="1:14">
      <c r="A6" s="11"/>
      <c r="B6" s="11" t="s">
        <v>3</v>
      </c>
      <c r="D6" s="11"/>
      <c r="E6" s="11"/>
      <c r="F6" s="11"/>
      <c r="G6" s="11"/>
      <c r="H6" s="12" t="s">
        <v>4</v>
      </c>
      <c r="I6" s="12"/>
      <c r="J6" s="12"/>
      <c r="K6" s="11"/>
      <c r="L6" s="11"/>
      <c r="M6" s="11" t="s">
        <v>5</v>
      </c>
      <c r="N6" s="11"/>
    </row>
    <row r="7" s="2" customFormat="1" ht="15" customHeight="1" spans="1:14">
      <c r="A7" s="11"/>
      <c r="B7" s="11" t="s">
        <v>6</v>
      </c>
      <c r="D7" s="11"/>
      <c r="E7" s="11"/>
      <c r="F7" s="11"/>
      <c r="G7" s="11"/>
      <c r="H7" s="11" t="s">
        <v>7</v>
      </c>
      <c r="I7" s="11"/>
      <c r="J7" s="11"/>
      <c r="K7" s="11"/>
      <c r="L7" s="11"/>
      <c r="M7" s="11"/>
      <c r="N7" s="11"/>
    </row>
    <row r="8" s="2" customFormat="1" ht="15" customHeight="1" spans="1:14">
      <c r="A8" s="11"/>
      <c r="B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="1" customFormat="1" spans="1:14">
      <c r="A9" s="10" t="s">
        <v>8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="1" customFormat="1" ht="7.5" customHeight="1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1" customFormat="1" spans="1:14">
      <c r="A11" s="10"/>
      <c r="B11" s="11" t="s">
        <v>9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="1" customFormat="1" spans="1:14">
      <c r="A12" s="10"/>
      <c r="B12" s="11" t="s">
        <v>10</v>
      </c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</row>
    <row r="13" s="1" customFormat="1" spans="1:14">
      <c r="A13" s="10"/>
      <c r="B13" s="11" t="s">
        <v>11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="1" customFormat="1" spans="1:14">
      <c r="A14" s="10"/>
      <c r="B14" s="11" t="s">
        <v>12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="1" customFormat="1" spans="1:14">
      <c r="A15" s="10"/>
      <c r="B15" s="11" t="s">
        <v>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="1" customFormat="1" spans="1:14">
      <c r="A16" s="10"/>
      <c r="B16" s="11" t="s">
        <v>14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="1" customFormat="1" spans="1:14">
      <c r="A17" s="10"/>
      <c r="B17" s="11" t="s">
        <v>15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  <row r="18" s="1" customFormat="1" spans="1:14">
      <c r="A18" s="10"/>
      <c r="B18" s="11" t="s">
        <v>16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</row>
    <row r="19" s="1" customFormat="1" spans="1:14">
      <c r="A19" s="10"/>
      <c r="B19" s="13" t="s">
        <v>17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="1" customFormat="1" spans="1:14">
      <c r="A20" s="10"/>
      <c r="B20" s="11" t="s">
        <v>18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</row>
    <row r="21" s="1" customFormat="1" spans="1:14">
      <c r="A21" s="10"/>
      <c r="B21" s="11" t="s">
        <v>19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="1" customFormat="1" spans="1:14">
      <c r="A22" s="10"/>
      <c r="B22" s="11" t="s">
        <v>20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="1" customFormat="1" spans="1:14">
      <c r="A23" s="10"/>
      <c r="B23" s="1" t="s">
        <v>21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="1" customFormat="1" ht="14.1" customHeight="1" spans="1:14">
      <c r="A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</row>
    <row r="25" s="1" customFormat="1" ht="8.1" customHeight="1" spans="1:14">
      <c r="A25" s="10"/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="1" customFormat="1" spans="1:14">
      <c r="A26" s="10" t="s">
        <v>22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="1" customFormat="1" ht="7.5" customHeight="1" spans="1:1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="1" customFormat="1" spans="1:14">
      <c r="A28" s="10"/>
      <c r="B28" s="13" t="s">
        <v>23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="1" customFormat="1" spans="1:14">
      <c r="A29" s="10"/>
      <c r="B29" s="11" t="s">
        <v>24</v>
      </c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="1" customFormat="1" spans="1:14">
      <c r="A30" s="10"/>
      <c r="B30" s="11" t="s">
        <v>25</v>
      </c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="1" customFormat="1" spans="1:14">
      <c r="A31" s="10"/>
      <c r="B31" s="11" t="s">
        <v>26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="1" customFormat="1" spans="1:14">
      <c r="A32" s="10"/>
      <c r="B32" s="14" t="s">
        <v>27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="1" customFormat="1" ht="9" customHeight="1" spans="1:1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="1" customFormat="1" spans="1:14">
      <c r="A34" s="10" t="s">
        <v>28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="1" customFormat="1" ht="7.5" customHeight="1" spans="1:1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="1" customFormat="1" ht="15" customHeight="1" spans="2:37">
      <c r="B36" s="15" t="s">
        <v>29</v>
      </c>
      <c r="C36" s="15"/>
      <c r="D36" s="15"/>
      <c r="E36" s="15"/>
      <c r="F36" s="15"/>
      <c r="G36" s="15"/>
      <c r="H36" s="15" t="s">
        <v>30</v>
      </c>
      <c r="I36" s="15"/>
      <c r="J36" s="15"/>
      <c r="K36" s="15"/>
      <c r="L36" s="15"/>
      <c r="M36" s="15"/>
      <c r="N36" s="15" t="s">
        <v>31</v>
      </c>
      <c r="O36" s="15"/>
      <c r="P36" s="15"/>
      <c r="Q36" s="15"/>
      <c r="R36" s="15"/>
      <c r="S36" s="15"/>
      <c r="T36" s="15" t="s">
        <v>32</v>
      </c>
      <c r="U36" s="15"/>
      <c r="V36" s="15"/>
      <c r="W36" s="15"/>
      <c r="X36" s="15"/>
      <c r="Y36" s="15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</row>
    <row r="37" s="1" customFormat="1" ht="15" customHeight="1" spans="2:37">
      <c r="B37" s="16" t="s">
        <v>7</v>
      </c>
      <c r="C37" s="3"/>
      <c r="D37" s="3"/>
      <c r="E37" s="3"/>
      <c r="F37" s="3"/>
      <c r="G37" s="17"/>
      <c r="H37" s="16" t="s">
        <v>33</v>
      </c>
      <c r="I37" s="3"/>
      <c r="J37" s="3"/>
      <c r="K37" s="3"/>
      <c r="L37" s="3"/>
      <c r="M37" s="17"/>
      <c r="N37" s="16" t="s">
        <v>7</v>
      </c>
      <c r="O37" s="3"/>
      <c r="P37" s="3"/>
      <c r="Q37" s="3"/>
      <c r="R37" s="3"/>
      <c r="S37" s="17"/>
      <c r="T37" s="16" t="s">
        <v>34</v>
      </c>
      <c r="U37" s="3"/>
      <c r="V37" s="3"/>
      <c r="W37" s="3"/>
      <c r="X37" s="3"/>
      <c r="Y37" s="17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</row>
    <row r="38" s="1" customFormat="1" ht="15" customHeight="1" spans="2:37">
      <c r="B38" s="18" t="s">
        <v>35</v>
      </c>
      <c r="C38" s="19"/>
      <c r="D38" s="19"/>
      <c r="E38" s="19"/>
      <c r="F38" s="19"/>
      <c r="G38" s="20"/>
      <c r="H38" s="18" t="s">
        <v>35</v>
      </c>
      <c r="I38" s="19"/>
      <c r="J38" s="19"/>
      <c r="K38" s="19"/>
      <c r="L38" s="19"/>
      <c r="M38" s="20"/>
      <c r="N38" s="18" t="s">
        <v>35</v>
      </c>
      <c r="O38" s="19"/>
      <c r="P38" s="19"/>
      <c r="Q38" s="19"/>
      <c r="R38" s="19"/>
      <c r="S38" s="20"/>
      <c r="T38" s="18" t="s">
        <v>35</v>
      </c>
      <c r="U38" s="19"/>
      <c r="V38" s="19"/>
      <c r="W38" s="19"/>
      <c r="X38" s="19"/>
      <c r="Y38" s="20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</row>
    <row r="39" s="1" customFormat="1" ht="15" customHeight="1" spans="2:37">
      <c r="B39" s="21" t="s">
        <v>36</v>
      </c>
      <c r="C39" s="22" t="s">
        <v>37</v>
      </c>
      <c r="D39" s="22"/>
      <c r="E39" s="22"/>
      <c r="F39" s="22"/>
      <c r="G39" s="23"/>
      <c r="H39" s="21" t="s">
        <v>38</v>
      </c>
      <c r="I39" s="22" t="s">
        <v>39</v>
      </c>
      <c r="J39" s="22"/>
      <c r="K39" s="22"/>
      <c r="L39" s="22"/>
      <c r="M39" s="23"/>
      <c r="N39" s="21" t="s">
        <v>40</v>
      </c>
      <c r="O39" s="22" t="s">
        <v>41</v>
      </c>
      <c r="P39" s="22"/>
      <c r="Q39" s="22"/>
      <c r="R39" s="22"/>
      <c r="S39" s="23"/>
      <c r="T39" s="21" t="s">
        <v>42</v>
      </c>
      <c r="U39" s="22" t="s">
        <v>43</v>
      </c>
      <c r="V39" s="22"/>
      <c r="W39" s="22"/>
      <c r="X39" s="22"/>
      <c r="Y39" s="23"/>
      <c r="Z39" s="24"/>
      <c r="AA39" s="101"/>
      <c r="AB39" s="101"/>
      <c r="AC39" s="101"/>
      <c r="AD39" s="101"/>
      <c r="AE39" s="101"/>
      <c r="AG39" s="101"/>
      <c r="AH39" s="101"/>
      <c r="AI39" s="101"/>
      <c r="AJ39" s="101"/>
      <c r="AK39" s="101"/>
    </row>
    <row r="40" s="1" customFormat="1" ht="15" customHeight="1" spans="2:37">
      <c r="B40" s="21" t="s">
        <v>44</v>
      </c>
      <c r="C40" s="22" t="s">
        <v>45</v>
      </c>
      <c r="D40" s="22"/>
      <c r="E40" s="22"/>
      <c r="F40" s="22"/>
      <c r="G40" s="23"/>
      <c r="H40" s="21" t="s">
        <v>46</v>
      </c>
      <c r="I40" s="68" t="s">
        <v>47</v>
      </c>
      <c r="J40" s="68"/>
      <c r="K40" s="68"/>
      <c r="L40" s="68"/>
      <c r="M40" s="69"/>
      <c r="N40" s="21" t="s">
        <v>48</v>
      </c>
      <c r="O40" s="22" t="s">
        <v>49</v>
      </c>
      <c r="P40" s="22"/>
      <c r="Q40" s="22"/>
      <c r="R40" s="22"/>
      <c r="S40" s="23"/>
      <c r="T40" s="21" t="s">
        <v>50</v>
      </c>
      <c r="U40" s="22" t="s">
        <v>51</v>
      </c>
      <c r="V40" s="22"/>
      <c r="W40" s="22"/>
      <c r="X40" s="22"/>
      <c r="Y40" s="23"/>
      <c r="Z40" s="24"/>
      <c r="AA40" s="101"/>
      <c r="AB40" s="101"/>
      <c r="AC40" s="101"/>
      <c r="AD40" s="101"/>
      <c r="AE40" s="101"/>
      <c r="AF40" s="24"/>
      <c r="AG40" s="101"/>
      <c r="AH40" s="101"/>
      <c r="AI40" s="101"/>
      <c r="AJ40" s="101"/>
      <c r="AK40" s="101"/>
    </row>
    <row r="41" s="1" customFormat="1" ht="15" customHeight="1" spans="2:37">
      <c r="B41" s="21" t="s">
        <v>52</v>
      </c>
      <c r="C41" s="22" t="s">
        <v>53</v>
      </c>
      <c r="D41" s="22"/>
      <c r="E41" s="22"/>
      <c r="F41" s="22"/>
      <c r="G41" s="23"/>
      <c r="H41" s="21" t="s">
        <v>54</v>
      </c>
      <c r="I41" s="22" t="s">
        <v>55</v>
      </c>
      <c r="J41" s="22"/>
      <c r="K41" s="22"/>
      <c r="L41" s="22"/>
      <c r="M41" s="23"/>
      <c r="N41" s="21" t="s">
        <v>56</v>
      </c>
      <c r="O41" s="22" t="s">
        <v>57</v>
      </c>
      <c r="P41" s="22"/>
      <c r="Q41" s="22"/>
      <c r="R41" s="22"/>
      <c r="S41" s="23"/>
      <c r="T41" s="21" t="s">
        <v>58</v>
      </c>
      <c r="U41" s="68" t="s">
        <v>59</v>
      </c>
      <c r="V41" s="68"/>
      <c r="W41" s="68"/>
      <c r="X41" s="68"/>
      <c r="Y41" s="69"/>
      <c r="Z41" s="24"/>
      <c r="AA41" s="101"/>
      <c r="AB41" s="101"/>
      <c r="AC41" s="101"/>
      <c r="AD41" s="101"/>
      <c r="AE41" s="101"/>
      <c r="AF41" s="24"/>
      <c r="AG41" s="101"/>
      <c r="AH41" s="101"/>
      <c r="AI41" s="101"/>
      <c r="AJ41" s="101"/>
      <c r="AK41" s="101"/>
    </row>
    <row r="42" s="1" customFormat="1" ht="15" customHeight="1" spans="2:37">
      <c r="B42" s="21"/>
      <c r="C42" s="22"/>
      <c r="D42" s="22"/>
      <c r="E42" s="22"/>
      <c r="F42" s="22"/>
      <c r="G42" s="23"/>
      <c r="H42" s="21"/>
      <c r="I42" s="68"/>
      <c r="J42" s="68"/>
      <c r="K42" s="68"/>
      <c r="L42" s="68"/>
      <c r="M42" s="69"/>
      <c r="N42" s="21"/>
      <c r="O42" s="22"/>
      <c r="P42" s="22"/>
      <c r="Q42" s="22"/>
      <c r="R42" s="22"/>
      <c r="S42" s="23"/>
      <c r="T42" s="21"/>
      <c r="U42" s="22"/>
      <c r="V42" s="22"/>
      <c r="W42" s="22"/>
      <c r="X42" s="22"/>
      <c r="Y42" s="23"/>
      <c r="AA42" s="101"/>
      <c r="AB42" s="101"/>
      <c r="AC42" s="101"/>
      <c r="AD42" s="101"/>
      <c r="AE42" s="101"/>
      <c r="AF42" s="24"/>
      <c r="AG42" s="101"/>
      <c r="AH42" s="101"/>
      <c r="AI42" s="101"/>
      <c r="AJ42" s="101"/>
      <c r="AK42" s="101"/>
    </row>
    <row r="45" s="1" customFormat="1" ht="15" customHeight="1" spans="1:37">
      <c r="A45" s="1" t="s">
        <v>60</v>
      </c>
      <c r="B45" s="24"/>
      <c r="C45" s="24"/>
      <c r="D45" s="24"/>
      <c r="E45" s="24"/>
      <c r="F45" s="24"/>
      <c r="G45" s="24"/>
      <c r="H45" s="24"/>
      <c r="I45" s="70"/>
      <c r="J45" s="70"/>
      <c r="K45" s="70"/>
      <c r="L45" s="70"/>
      <c r="M45" s="70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AF45" s="24"/>
      <c r="AG45" s="24"/>
      <c r="AH45" s="24"/>
      <c r="AI45" s="24"/>
      <c r="AJ45" s="24"/>
      <c r="AK45" s="24"/>
    </row>
    <row r="46" s="1" customFormat="1" ht="15" customHeight="1" spans="2:40">
      <c r="B46" s="24"/>
      <c r="C46" s="24"/>
      <c r="D46" s="24"/>
      <c r="E46" s="24"/>
      <c r="F46" s="24"/>
      <c r="G46" s="24"/>
      <c r="H46" s="24"/>
      <c r="I46" s="70"/>
      <c r="J46" s="70"/>
      <c r="K46" s="70"/>
      <c r="L46" s="70"/>
      <c r="M46" s="70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70"/>
      <c r="AD46" s="70"/>
      <c r="AE46" s="70"/>
      <c r="AF46" s="70"/>
      <c r="AG46" s="70"/>
      <c r="AH46" s="24"/>
      <c r="AI46" s="24"/>
      <c r="AJ46" s="24"/>
      <c r="AK46" s="24"/>
      <c r="AL46" s="24"/>
      <c r="AM46" s="24"/>
      <c r="AN46" s="24"/>
    </row>
    <row r="47" s="1" customFormat="1" ht="15" customHeight="1" spans="2:40">
      <c r="B47" s="25">
        <v>45395</v>
      </c>
      <c r="C47" s="26"/>
      <c r="D47" s="27"/>
      <c r="E47" s="23"/>
      <c r="F47" s="28"/>
      <c r="G47" s="28"/>
      <c r="H47" s="29" t="s">
        <v>61</v>
      </c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88"/>
      <c r="T47" s="89"/>
      <c r="U47" s="43"/>
      <c r="V47" s="90">
        <v>45395</v>
      </c>
      <c r="W47" s="91"/>
      <c r="X47" s="92"/>
      <c r="Y47" s="102"/>
      <c r="Z47" s="103"/>
      <c r="AA47" s="103"/>
      <c r="AB47" s="104" t="s">
        <v>62</v>
      </c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7"/>
      <c r="AN47" s="93"/>
    </row>
    <row r="48" s="1" customFormat="1" ht="15" customHeight="1" spans="2:40">
      <c r="B48" s="30" t="s">
        <v>63</v>
      </c>
      <c r="C48" s="31"/>
      <c r="D48" s="31"/>
      <c r="E48" s="32" t="s">
        <v>64</v>
      </c>
      <c r="F48" s="33"/>
      <c r="G48" s="33"/>
      <c r="H48" s="34"/>
      <c r="I48" s="72"/>
      <c r="J48" s="72"/>
      <c r="K48" s="72"/>
      <c r="L48" s="72"/>
      <c r="M48" s="72"/>
      <c r="N48" s="72"/>
      <c r="O48" s="72"/>
      <c r="P48" s="72"/>
      <c r="Q48" s="72"/>
      <c r="R48" s="93"/>
      <c r="S48" s="18" t="s">
        <v>65</v>
      </c>
      <c r="T48" s="20"/>
      <c r="U48" s="94"/>
      <c r="V48" s="30" t="s">
        <v>63</v>
      </c>
      <c r="W48" s="31"/>
      <c r="X48" s="31"/>
      <c r="Y48" s="32" t="s">
        <v>64</v>
      </c>
      <c r="Z48" s="33"/>
      <c r="AA48" s="33"/>
      <c r="AB48" s="34"/>
      <c r="AC48" s="72"/>
      <c r="AD48" s="72"/>
      <c r="AE48" s="72"/>
      <c r="AF48" s="72"/>
      <c r="AG48" s="72"/>
      <c r="AH48" s="72"/>
      <c r="AI48" s="72"/>
      <c r="AJ48" s="72"/>
      <c r="AK48" s="72"/>
      <c r="AL48" s="93"/>
      <c r="AM48" s="18" t="s">
        <v>65</v>
      </c>
      <c r="AN48" s="20"/>
    </row>
    <row r="49" s="1" customFormat="1" ht="15" customHeight="1" spans="2:48">
      <c r="B49" s="35" t="s">
        <v>66</v>
      </c>
      <c r="C49" s="36"/>
      <c r="D49" s="36"/>
      <c r="E49" s="37" t="s">
        <v>67</v>
      </c>
      <c r="F49" s="38"/>
      <c r="G49" s="39"/>
      <c r="H49" s="28" t="s">
        <v>68</v>
      </c>
      <c r="I49" s="73"/>
      <c r="J49" s="73"/>
      <c r="K49" s="73"/>
      <c r="L49" s="73"/>
      <c r="M49" s="74" t="s">
        <v>69</v>
      </c>
      <c r="N49" s="28" t="s">
        <v>70</v>
      </c>
      <c r="O49" s="73"/>
      <c r="P49" s="73"/>
      <c r="Q49" s="73"/>
      <c r="R49" s="73"/>
      <c r="S49" s="18" t="s">
        <v>71</v>
      </c>
      <c r="T49" s="20"/>
      <c r="U49" s="94"/>
      <c r="V49" s="35" t="s">
        <v>66</v>
      </c>
      <c r="W49" s="36"/>
      <c r="X49" s="36"/>
      <c r="Y49" s="37" t="s">
        <v>67</v>
      </c>
      <c r="Z49" s="38"/>
      <c r="AA49" s="39"/>
      <c r="AB49" s="28" t="s">
        <v>72</v>
      </c>
      <c r="AC49" s="73"/>
      <c r="AD49" s="73"/>
      <c r="AE49" s="73"/>
      <c r="AF49" s="73"/>
      <c r="AG49" s="74" t="s">
        <v>69</v>
      </c>
      <c r="AH49" s="28" t="s">
        <v>73</v>
      </c>
      <c r="AI49" s="73"/>
      <c r="AJ49" s="73"/>
      <c r="AK49" s="73"/>
      <c r="AL49" s="73"/>
      <c r="AM49" s="18" t="s">
        <v>74</v>
      </c>
      <c r="AN49" s="20"/>
      <c r="AV49" s="109"/>
    </row>
    <row r="50" s="1" customFormat="1" ht="15" customHeight="1" spans="2:40">
      <c r="B50" s="30" t="s">
        <v>75</v>
      </c>
      <c r="C50" s="31"/>
      <c r="D50" s="31"/>
      <c r="E50" s="32" t="s">
        <v>76</v>
      </c>
      <c r="F50" s="33"/>
      <c r="G50" s="33"/>
      <c r="H50" s="28" t="s">
        <v>77</v>
      </c>
      <c r="I50" s="73"/>
      <c r="J50" s="73"/>
      <c r="K50" s="73"/>
      <c r="L50" s="73"/>
      <c r="M50" s="74" t="s">
        <v>69</v>
      </c>
      <c r="N50" s="28" t="s">
        <v>78</v>
      </c>
      <c r="O50" s="73"/>
      <c r="P50" s="73"/>
      <c r="Q50" s="73"/>
      <c r="R50" s="73"/>
      <c r="S50" s="18" t="s">
        <v>79</v>
      </c>
      <c r="T50" s="20"/>
      <c r="U50" s="95"/>
      <c r="V50" s="30" t="s">
        <v>75</v>
      </c>
      <c r="W50" s="31"/>
      <c r="X50" s="31"/>
      <c r="Y50" s="32" t="s">
        <v>76</v>
      </c>
      <c r="Z50" s="33"/>
      <c r="AA50" s="33"/>
      <c r="AB50" s="28" t="s">
        <v>80</v>
      </c>
      <c r="AC50" s="73"/>
      <c r="AD50" s="73"/>
      <c r="AE50" s="73"/>
      <c r="AF50" s="73"/>
      <c r="AG50" s="74" t="s">
        <v>69</v>
      </c>
      <c r="AH50" s="28" t="s">
        <v>81</v>
      </c>
      <c r="AI50" s="73"/>
      <c r="AJ50" s="73"/>
      <c r="AK50" s="73"/>
      <c r="AL50" s="73"/>
      <c r="AM50" s="18" t="s">
        <v>82</v>
      </c>
      <c r="AN50" s="20"/>
    </row>
    <row r="51" s="1" customFormat="1" ht="15" customHeight="1" spans="2:40">
      <c r="B51" s="30" t="s">
        <v>83</v>
      </c>
      <c r="C51" s="31"/>
      <c r="D51" s="31"/>
      <c r="E51" s="37" t="s">
        <v>84</v>
      </c>
      <c r="F51" s="38"/>
      <c r="G51" s="39"/>
      <c r="H51" s="28" t="s">
        <v>68</v>
      </c>
      <c r="I51" s="73"/>
      <c r="J51" s="73"/>
      <c r="K51" s="73"/>
      <c r="L51" s="73"/>
      <c r="M51" s="74" t="s">
        <v>69</v>
      </c>
      <c r="N51" s="28" t="s">
        <v>85</v>
      </c>
      <c r="O51" s="73"/>
      <c r="P51" s="73"/>
      <c r="Q51" s="73"/>
      <c r="R51" s="73"/>
      <c r="S51" s="18" t="s">
        <v>86</v>
      </c>
      <c r="T51" s="20"/>
      <c r="U51" s="94"/>
      <c r="V51" s="30" t="s">
        <v>83</v>
      </c>
      <c r="W51" s="31"/>
      <c r="X51" s="31"/>
      <c r="Y51" s="37" t="s">
        <v>84</v>
      </c>
      <c r="Z51" s="38"/>
      <c r="AA51" s="39"/>
      <c r="AB51" s="28" t="s">
        <v>72</v>
      </c>
      <c r="AC51" s="73"/>
      <c r="AD51" s="73"/>
      <c r="AE51" s="73"/>
      <c r="AF51" s="73"/>
      <c r="AG51" s="74" t="s">
        <v>69</v>
      </c>
      <c r="AH51" s="28" t="s">
        <v>87</v>
      </c>
      <c r="AI51" s="73"/>
      <c r="AJ51" s="73"/>
      <c r="AK51" s="73"/>
      <c r="AL51" s="73"/>
      <c r="AM51" s="18" t="s">
        <v>88</v>
      </c>
      <c r="AN51" s="20"/>
    </row>
    <row r="52" s="1" customFormat="1" ht="15" customHeight="1" spans="2:40">
      <c r="B52" s="30" t="s">
        <v>89</v>
      </c>
      <c r="C52" s="31"/>
      <c r="D52" s="31"/>
      <c r="E52" s="37" t="s">
        <v>90</v>
      </c>
      <c r="F52" s="38"/>
      <c r="G52" s="39"/>
      <c r="H52" s="28" t="s">
        <v>77</v>
      </c>
      <c r="I52" s="73"/>
      <c r="J52" s="73"/>
      <c r="K52" s="73"/>
      <c r="L52" s="73"/>
      <c r="M52" s="74" t="s">
        <v>69</v>
      </c>
      <c r="N52" s="28" t="s">
        <v>91</v>
      </c>
      <c r="O52" s="73"/>
      <c r="P52" s="73"/>
      <c r="Q52" s="73"/>
      <c r="R52" s="73"/>
      <c r="S52" s="18" t="s">
        <v>92</v>
      </c>
      <c r="T52" s="20"/>
      <c r="U52" s="95"/>
      <c r="V52" s="30" t="s">
        <v>89</v>
      </c>
      <c r="W52" s="31"/>
      <c r="X52" s="31"/>
      <c r="Y52" s="37" t="s">
        <v>90</v>
      </c>
      <c r="Z52" s="38"/>
      <c r="AA52" s="39"/>
      <c r="AB52" s="28" t="s">
        <v>80</v>
      </c>
      <c r="AC52" s="73"/>
      <c r="AD52" s="73"/>
      <c r="AE52" s="73"/>
      <c r="AF52" s="73"/>
      <c r="AG52" s="74" t="s">
        <v>69</v>
      </c>
      <c r="AH52" s="28" t="s">
        <v>93</v>
      </c>
      <c r="AI52" s="73"/>
      <c r="AJ52" s="73"/>
      <c r="AK52" s="73"/>
      <c r="AL52" s="73"/>
      <c r="AM52" s="18" t="s">
        <v>94</v>
      </c>
      <c r="AN52" s="20"/>
    </row>
    <row r="53" s="1" customFormat="1" ht="15" customHeight="1" spans="2:40">
      <c r="B53" s="30" t="s">
        <v>95</v>
      </c>
      <c r="C53" s="31"/>
      <c r="D53" s="31"/>
      <c r="E53" s="37" t="s">
        <v>96</v>
      </c>
      <c r="F53" s="38"/>
      <c r="G53" s="39"/>
      <c r="H53" s="28" t="s">
        <v>70</v>
      </c>
      <c r="I53" s="73"/>
      <c r="J53" s="73"/>
      <c r="K53" s="73"/>
      <c r="L53" s="73"/>
      <c r="M53" s="75" t="s">
        <v>69</v>
      </c>
      <c r="N53" s="28" t="s">
        <v>85</v>
      </c>
      <c r="O53" s="73"/>
      <c r="P53" s="73"/>
      <c r="Q53" s="73"/>
      <c r="R53" s="73"/>
      <c r="S53" s="18" t="s">
        <v>97</v>
      </c>
      <c r="T53" s="20"/>
      <c r="U53" s="94"/>
      <c r="V53" s="30" t="s">
        <v>95</v>
      </c>
      <c r="W53" s="31"/>
      <c r="X53" s="31"/>
      <c r="Y53" s="37" t="s">
        <v>96</v>
      </c>
      <c r="Z53" s="38"/>
      <c r="AA53" s="39"/>
      <c r="AB53" s="28" t="s">
        <v>73</v>
      </c>
      <c r="AC53" s="73"/>
      <c r="AD53" s="73"/>
      <c r="AE53" s="73"/>
      <c r="AF53" s="73"/>
      <c r="AG53" s="75" t="s">
        <v>69</v>
      </c>
      <c r="AH53" s="28" t="s">
        <v>87</v>
      </c>
      <c r="AI53" s="73"/>
      <c r="AJ53" s="73"/>
      <c r="AK53" s="73"/>
      <c r="AL53" s="73"/>
      <c r="AM53" s="18" t="s">
        <v>98</v>
      </c>
      <c r="AN53" s="20"/>
    </row>
    <row r="54" s="1" customFormat="1" ht="15" customHeight="1" spans="2:40">
      <c r="B54" s="30" t="s">
        <v>99</v>
      </c>
      <c r="C54" s="31"/>
      <c r="D54" s="31"/>
      <c r="E54" s="18" t="s">
        <v>100</v>
      </c>
      <c r="F54" s="40"/>
      <c r="G54" s="41"/>
      <c r="H54" s="28" t="s">
        <v>78</v>
      </c>
      <c r="I54" s="73"/>
      <c r="J54" s="73"/>
      <c r="K54" s="73"/>
      <c r="L54" s="73"/>
      <c r="M54" s="74" t="s">
        <v>69</v>
      </c>
      <c r="N54" s="28" t="s">
        <v>91</v>
      </c>
      <c r="O54" s="73"/>
      <c r="P54" s="73"/>
      <c r="Q54" s="73"/>
      <c r="R54" s="73"/>
      <c r="S54" s="18" t="s">
        <v>101</v>
      </c>
      <c r="T54" s="20"/>
      <c r="U54" s="95"/>
      <c r="V54" s="30" t="s">
        <v>99</v>
      </c>
      <c r="W54" s="31"/>
      <c r="X54" s="31"/>
      <c r="Y54" s="18" t="s">
        <v>100</v>
      </c>
      <c r="Z54" s="40"/>
      <c r="AA54" s="41"/>
      <c r="AB54" s="28" t="s">
        <v>81</v>
      </c>
      <c r="AC54" s="73"/>
      <c r="AD54" s="73"/>
      <c r="AE54" s="73"/>
      <c r="AF54" s="73"/>
      <c r="AG54" s="74" t="s">
        <v>69</v>
      </c>
      <c r="AH54" s="28" t="s">
        <v>93</v>
      </c>
      <c r="AI54" s="73"/>
      <c r="AJ54" s="73"/>
      <c r="AK54" s="73"/>
      <c r="AL54" s="73"/>
      <c r="AM54" s="18" t="s">
        <v>102</v>
      </c>
      <c r="AN54" s="20"/>
    </row>
    <row r="55" s="1" customFormat="1" ht="15" customHeight="1" spans="2:40">
      <c r="B55" s="42" t="s">
        <v>103</v>
      </c>
      <c r="C55" s="42"/>
      <c r="D55" s="42"/>
      <c r="E55" s="32" t="s">
        <v>104</v>
      </c>
      <c r="F55" s="32"/>
      <c r="G55" s="32"/>
      <c r="H55" s="33" t="s">
        <v>105</v>
      </c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95"/>
      <c r="V55" s="42" t="s">
        <v>103</v>
      </c>
      <c r="W55" s="42"/>
      <c r="X55" s="42"/>
      <c r="Y55" s="32" t="s">
        <v>104</v>
      </c>
      <c r="Z55" s="32"/>
      <c r="AA55" s="32"/>
      <c r="AB55" s="33" t="s">
        <v>105</v>
      </c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</row>
    <row r="56" s="1" customFormat="1" ht="15" customHeight="1" spans="3:40">
      <c r="C56" s="43"/>
      <c r="D56" s="43"/>
      <c r="F56" s="43"/>
      <c r="G56" s="43"/>
      <c r="H56" s="24"/>
      <c r="I56" s="24"/>
      <c r="J56" s="70"/>
      <c r="K56" s="70"/>
      <c r="L56" s="70"/>
      <c r="M56" s="70"/>
      <c r="N56" s="70"/>
      <c r="O56" s="24"/>
      <c r="P56" s="24"/>
      <c r="Q56" s="24"/>
      <c r="R56" s="24"/>
      <c r="S56" s="24"/>
      <c r="T56" s="24"/>
      <c r="U56" s="24"/>
      <c r="W56" s="43"/>
      <c r="X56" s="43"/>
      <c r="Z56" s="43"/>
      <c r="AA56" s="43"/>
      <c r="AB56" s="24"/>
      <c r="AC56" s="24"/>
      <c r="AD56" s="70"/>
      <c r="AE56" s="70"/>
      <c r="AF56" s="70"/>
      <c r="AG56" s="70"/>
      <c r="AH56" s="70"/>
      <c r="AI56" s="24"/>
      <c r="AJ56" s="24"/>
      <c r="AK56" s="24"/>
      <c r="AL56" s="24"/>
      <c r="AM56" s="24"/>
      <c r="AN56" s="24"/>
    </row>
    <row r="58" spans="1:22">
      <c r="A58" s="44" t="s">
        <v>106</v>
      </c>
      <c r="V58" s="96"/>
    </row>
    <row r="59" spans="22:22">
      <c r="V59" s="96"/>
    </row>
    <row r="60" s="3" customFormat="1" spans="1:36">
      <c r="A60" s="45" t="s">
        <v>29</v>
      </c>
      <c r="B60" s="46"/>
      <c r="C60" s="46"/>
      <c r="D60" s="47"/>
      <c r="E60" s="48" t="str">
        <f>A61</f>
        <v>窪田SC</v>
      </c>
      <c r="F60" s="49"/>
      <c r="G60" s="49"/>
      <c r="H60" s="50"/>
      <c r="I60" s="18" t="str">
        <f>A63</f>
        <v>アビーカＡ</v>
      </c>
      <c r="J60" s="49"/>
      <c r="K60" s="49"/>
      <c r="L60" s="50"/>
      <c r="M60" s="76" t="str">
        <f>A65</f>
        <v>アルカディア</v>
      </c>
      <c r="N60" s="77"/>
      <c r="O60" s="77"/>
      <c r="P60" s="67"/>
      <c r="Q60" s="18" t="str">
        <f>A67</f>
        <v>―</v>
      </c>
      <c r="R60" s="49"/>
      <c r="S60" s="49"/>
      <c r="T60" s="50"/>
      <c r="U60" s="18" t="s">
        <v>107</v>
      </c>
      <c r="V60" s="20"/>
      <c r="W60" s="66" t="s">
        <v>108</v>
      </c>
      <c r="X60" s="67"/>
      <c r="Y60" s="66" t="s">
        <v>109</v>
      </c>
      <c r="Z60" s="67"/>
      <c r="AA60" s="48" t="s">
        <v>110</v>
      </c>
      <c r="AB60" s="50"/>
      <c r="AC60" s="48" t="s">
        <v>111</v>
      </c>
      <c r="AD60" s="50"/>
      <c r="AE60" s="48" t="s">
        <v>112</v>
      </c>
      <c r="AF60" s="50"/>
      <c r="AG60" s="48" t="s">
        <v>113</v>
      </c>
      <c r="AH60" s="50"/>
      <c r="AI60" s="48" t="s">
        <v>114</v>
      </c>
      <c r="AJ60" s="50"/>
    </row>
    <row r="61" s="3" customFormat="1" spans="1:75">
      <c r="A61" s="51" t="str">
        <f>$C39</f>
        <v>窪田SC</v>
      </c>
      <c r="B61" s="52"/>
      <c r="C61" s="52"/>
      <c r="D61" s="53"/>
      <c r="E61" s="54"/>
      <c r="F61" s="55"/>
      <c r="G61" s="55"/>
      <c r="H61" s="56"/>
      <c r="I61" s="63" t="str">
        <f>IF(I62="","",IF(I62=K62,"△",IF(I62&gt;K62,"○","×")))</f>
        <v/>
      </c>
      <c r="J61" s="64"/>
      <c r="K61" s="64"/>
      <c r="L61" s="65"/>
      <c r="M61" s="63" t="str">
        <f>IF(M62="","",IF(M62=O62,"△",IF(M62&gt;O62,"○","×")))</f>
        <v/>
      </c>
      <c r="N61" s="64"/>
      <c r="O61" s="64"/>
      <c r="P61" s="65"/>
      <c r="Q61" s="63" t="str">
        <f>IF(Q62="","",IF(Q62=S62,"△",IF(Q62&gt;S62,"○","×")))</f>
        <v/>
      </c>
      <c r="R61" s="64"/>
      <c r="S61" s="64"/>
      <c r="T61" s="65"/>
      <c r="U61" s="97" t="str">
        <f>IF(AP61=0,"",COUNTIF(E61:T61,"○"))</f>
        <v/>
      </c>
      <c r="V61" s="98"/>
      <c r="W61" s="97" t="str">
        <f>IF(AP61=0,"",COUNTIF(E61:T61,"×"))</f>
        <v/>
      </c>
      <c r="X61" s="98"/>
      <c r="Y61" s="97" t="str">
        <f>IF(AP61=0,"",COUNTIF(E61:T61,"△"))</f>
        <v/>
      </c>
      <c r="Z61" s="98"/>
      <c r="AA61" s="97" t="str">
        <f>IF(AP61=0,"",U61*3+Y61)</f>
        <v/>
      </c>
      <c r="AB61" s="98"/>
      <c r="AC61" s="97" t="str">
        <f>IF(AP61=0,"",SUM(E62,I62,M62,Q62))</f>
        <v/>
      </c>
      <c r="AD61" s="98"/>
      <c r="AE61" s="97" t="str">
        <f>IF(AP61=0,"",SUM(G62,K62,O62,S62))</f>
        <v/>
      </c>
      <c r="AF61" s="98"/>
      <c r="AG61" s="97" t="str">
        <f>IF(AP61=0,"",SUM(AC61,-AE61))</f>
        <v/>
      </c>
      <c r="AH61" s="98"/>
      <c r="AI61" s="97" t="str">
        <f>IF(AP61=0,"",_xlfn.RANK.EQ(AQ61,AQ61:AQ68))</f>
        <v/>
      </c>
      <c r="AJ61" s="98"/>
      <c r="AK61" s="108"/>
      <c r="AL61" s="108"/>
      <c r="AM61" s="108"/>
      <c r="AN61" s="108"/>
      <c r="AO61" s="108"/>
      <c r="AP61" s="108">
        <f>COUNTA(I62:T62,M64:T64,Q66:T66)</f>
        <v>0</v>
      </c>
      <c r="AQ61" s="110" t="str">
        <f>IF(AP61=0,"",10000000000+(AA61*100000000)+(100000+(AG61*1000))+(AC61))</f>
        <v/>
      </c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  <c r="BM61" s="108"/>
      <c r="BN61" s="108"/>
      <c r="BO61" s="108"/>
      <c r="BP61" s="108"/>
      <c r="BQ61" s="108"/>
      <c r="BR61" s="108"/>
      <c r="BS61" s="108"/>
      <c r="BT61" s="108"/>
      <c r="BU61" s="108"/>
      <c r="BV61" s="108"/>
      <c r="BW61" s="108"/>
    </row>
    <row r="62" s="3" customFormat="1" spans="1:75">
      <c r="A62" s="57"/>
      <c r="B62" s="58"/>
      <c r="C62" s="58"/>
      <c r="D62" s="59"/>
      <c r="E62" s="60"/>
      <c r="F62" s="61"/>
      <c r="G62" s="61"/>
      <c r="H62" s="62"/>
      <c r="I62" s="78"/>
      <c r="J62" s="79"/>
      <c r="K62" s="78"/>
      <c r="L62" s="79"/>
      <c r="M62" s="78"/>
      <c r="N62" s="79"/>
      <c r="O62" s="78"/>
      <c r="P62" s="79"/>
      <c r="Q62" s="78"/>
      <c r="R62" s="79"/>
      <c r="S62" s="78"/>
      <c r="T62" s="79"/>
      <c r="U62" s="99"/>
      <c r="V62" s="100"/>
      <c r="W62" s="99"/>
      <c r="X62" s="100"/>
      <c r="Y62" s="99"/>
      <c r="Z62" s="100"/>
      <c r="AA62" s="99"/>
      <c r="AB62" s="100"/>
      <c r="AC62" s="99"/>
      <c r="AD62" s="100"/>
      <c r="AE62" s="99"/>
      <c r="AF62" s="100"/>
      <c r="AG62" s="99"/>
      <c r="AH62" s="100"/>
      <c r="AI62" s="99"/>
      <c r="AJ62" s="100"/>
      <c r="AK62" s="108"/>
      <c r="AL62" s="108"/>
      <c r="AM62" s="108"/>
      <c r="AN62" s="108"/>
      <c r="AO62" s="108"/>
      <c r="AP62" s="108"/>
      <c r="AQ62" s="110"/>
      <c r="AR62" s="108"/>
      <c r="AS62" s="108"/>
      <c r="AT62" s="108"/>
      <c r="AU62" s="108"/>
      <c r="AV62" s="108"/>
      <c r="AW62" s="108"/>
      <c r="AX62" s="108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108"/>
      <c r="BQ62" s="108"/>
      <c r="BR62" s="108"/>
      <c r="BS62" s="108"/>
      <c r="BT62" s="108"/>
      <c r="BU62" s="108"/>
      <c r="BV62" s="108"/>
      <c r="BW62" s="108"/>
    </row>
    <row r="63" s="3" customFormat="1" spans="1:75">
      <c r="A63" s="51" t="str">
        <f>C40</f>
        <v>アビーカＡ</v>
      </c>
      <c r="B63" s="52"/>
      <c r="C63" s="52"/>
      <c r="D63" s="53"/>
      <c r="E63" s="63" t="str">
        <f>IF(I62="","",IF(E64=G64,"△",IF(E64&gt;G64,"○","×")))</f>
        <v/>
      </c>
      <c r="F63" s="64"/>
      <c r="G63" s="64"/>
      <c r="H63" s="65"/>
      <c r="I63" s="80"/>
      <c r="J63" s="81"/>
      <c r="K63" s="81"/>
      <c r="L63" s="82"/>
      <c r="M63" s="63" t="str">
        <f>IF(M64="","",IF(M64=O64,"△",IF(M64&gt;O64,"○","×")))</f>
        <v/>
      </c>
      <c r="N63" s="64"/>
      <c r="O63" s="64"/>
      <c r="P63" s="65"/>
      <c r="Q63" s="63" t="str">
        <f>IF(Q64="","",IF(Q64=S64,"△",IF(Q64&gt;S64,"○","×")))</f>
        <v/>
      </c>
      <c r="R63" s="64"/>
      <c r="S63" s="64"/>
      <c r="T63" s="65"/>
      <c r="U63" s="97" t="str">
        <f>IF(AP61=0,"",COUNTIF(E63:T63,"○"))</f>
        <v/>
      </c>
      <c r="V63" s="98"/>
      <c r="W63" s="97" t="str">
        <f>IF(AP61=0,"",COUNTIF(E63:T63,"×"))</f>
        <v/>
      </c>
      <c r="X63" s="98"/>
      <c r="Y63" s="97" t="str">
        <f>IF(AP61=0,"",COUNTIF(E63:T63,"△"))</f>
        <v/>
      </c>
      <c r="Z63" s="98"/>
      <c r="AA63" s="97" t="str">
        <f>IF(AP61=0,"",U63*3+Y63)</f>
        <v/>
      </c>
      <c r="AB63" s="98"/>
      <c r="AC63" s="97" t="str">
        <f>IF(AP61=0,"",SUM(E64,I64,M64,Q64))</f>
        <v/>
      </c>
      <c r="AD63" s="98"/>
      <c r="AE63" s="97" t="str">
        <f>IF(AP61=0,"",SUM(G64,K64,O64,S64))</f>
        <v/>
      </c>
      <c r="AF63" s="98"/>
      <c r="AG63" s="97" t="str">
        <f>IF(AP61=0,"",SUM(AC63,-AE63))</f>
        <v/>
      </c>
      <c r="AH63" s="98"/>
      <c r="AI63" s="97" t="str">
        <f>IF(AP61=0,"",_xlfn.RANK.EQ(AQ63,AQ61:AQ68))</f>
        <v/>
      </c>
      <c r="AJ63" s="98"/>
      <c r="AK63" s="108"/>
      <c r="AL63" s="108"/>
      <c r="AM63" s="108"/>
      <c r="AN63" s="108"/>
      <c r="AO63" s="108"/>
      <c r="AP63" s="108"/>
      <c r="AQ63" s="110" t="str">
        <f>IF(AP61=0,"",10000000000+(AA63*100000000)+(100000+(AG63*1000))+(AC63))</f>
        <v/>
      </c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/>
      <c r="BE63" s="108"/>
      <c r="BF63" s="108"/>
      <c r="BG63" s="108"/>
      <c r="BH63" s="108"/>
      <c r="BI63" s="108"/>
      <c r="BJ63" s="108"/>
      <c r="BK63" s="108"/>
      <c r="BL63" s="108"/>
      <c r="BM63" s="108"/>
      <c r="BN63" s="108"/>
      <c r="BO63" s="108"/>
      <c r="BP63" s="108"/>
      <c r="BQ63" s="108"/>
      <c r="BR63" s="108"/>
      <c r="BS63" s="108"/>
      <c r="BT63" s="108"/>
      <c r="BU63" s="108"/>
      <c r="BV63" s="108"/>
      <c r="BW63" s="108"/>
    </row>
    <row r="64" s="3" customFormat="1" spans="1:75">
      <c r="A64" s="57"/>
      <c r="B64" s="58"/>
      <c r="C64" s="58"/>
      <c r="D64" s="59"/>
      <c r="E64" s="66" t="str">
        <f>IF(K62="","",K62)</f>
        <v/>
      </c>
      <c r="F64" s="67"/>
      <c r="G64" s="66" t="str">
        <f>IF(I62="","",I62)</f>
        <v/>
      </c>
      <c r="H64" s="67"/>
      <c r="I64" s="83"/>
      <c r="J64" s="84"/>
      <c r="K64" s="84"/>
      <c r="L64" s="85"/>
      <c r="M64" s="86"/>
      <c r="N64" s="87"/>
      <c r="O64" s="86"/>
      <c r="P64" s="87"/>
      <c r="Q64" s="86"/>
      <c r="R64" s="87"/>
      <c r="S64" s="86"/>
      <c r="T64" s="87"/>
      <c r="U64" s="99"/>
      <c r="V64" s="100"/>
      <c r="W64" s="99"/>
      <c r="X64" s="100"/>
      <c r="Y64" s="99"/>
      <c r="Z64" s="100"/>
      <c r="AA64" s="99"/>
      <c r="AB64" s="100"/>
      <c r="AC64" s="99"/>
      <c r="AD64" s="100"/>
      <c r="AE64" s="99"/>
      <c r="AF64" s="100"/>
      <c r="AG64" s="99"/>
      <c r="AH64" s="100"/>
      <c r="AI64" s="99"/>
      <c r="AJ64" s="100"/>
      <c r="AK64" s="108"/>
      <c r="AL64" s="108"/>
      <c r="AM64" s="108"/>
      <c r="AN64" s="108"/>
      <c r="AO64" s="108"/>
      <c r="AP64" s="108"/>
      <c r="AQ64" s="110"/>
      <c r="AR64" s="108"/>
      <c r="AS64" s="108"/>
      <c r="AT64" s="108"/>
      <c r="AU64" s="108"/>
      <c r="AV64" s="108"/>
      <c r="AW64" s="108"/>
      <c r="AX64" s="108"/>
      <c r="AY64" s="108"/>
      <c r="AZ64" s="108"/>
      <c r="BA64" s="108"/>
      <c r="BB64" s="108"/>
      <c r="BC64" s="108"/>
      <c r="BD64" s="108"/>
      <c r="BE64" s="108"/>
      <c r="BF64" s="108"/>
      <c r="BG64" s="108"/>
      <c r="BH64" s="108"/>
      <c r="BI64" s="108"/>
      <c r="BJ64" s="108"/>
      <c r="BK64" s="108"/>
      <c r="BL64" s="108"/>
      <c r="BM64" s="108"/>
      <c r="BN64" s="108"/>
      <c r="BO64" s="108"/>
      <c r="BP64" s="108"/>
      <c r="BQ64" s="108"/>
      <c r="BR64" s="108"/>
      <c r="BS64" s="108"/>
      <c r="BT64" s="108"/>
      <c r="BU64" s="108"/>
      <c r="BV64" s="108"/>
      <c r="BW64" s="108"/>
    </row>
    <row r="65" s="3" customFormat="1" spans="1:75">
      <c r="A65" s="51" t="str">
        <f>C41</f>
        <v>アルカディア</v>
      </c>
      <c r="B65" s="52"/>
      <c r="C65" s="52"/>
      <c r="D65" s="53"/>
      <c r="E65" s="63" t="str">
        <f>IF(M62="","",IF(E66=G66,"△",IF(E66&gt;G66,"○","×")))</f>
        <v/>
      </c>
      <c r="F65" s="64"/>
      <c r="G65" s="64"/>
      <c r="H65" s="65"/>
      <c r="I65" s="63" t="str">
        <f>IF(M64="","",IF(I66=K66,"△",IF(I66&gt;K66,"○","×")))</f>
        <v/>
      </c>
      <c r="J65" s="64"/>
      <c r="K65" s="64"/>
      <c r="L65" s="65"/>
      <c r="M65" s="117"/>
      <c r="N65" s="118"/>
      <c r="O65" s="118"/>
      <c r="P65" s="119"/>
      <c r="Q65" s="63" t="str">
        <f>IF(Q66="","",IF(Q66=S66,"△",IF(Q66&gt;S66,"○","×")))</f>
        <v/>
      </c>
      <c r="R65" s="64"/>
      <c r="S65" s="64"/>
      <c r="T65" s="65"/>
      <c r="U65" s="97" t="str">
        <f>IF(AP61=0,"",COUNTIF(E65:T65,"○"))</f>
        <v/>
      </c>
      <c r="V65" s="98"/>
      <c r="W65" s="97" t="str">
        <f>IF(AP61=0,"",COUNTIF(E65:T65,"×"))</f>
        <v/>
      </c>
      <c r="X65" s="98"/>
      <c r="Y65" s="97" t="str">
        <f>IF(AP61=0,"",COUNTIF(E65:T65,"△"))</f>
        <v/>
      </c>
      <c r="Z65" s="98"/>
      <c r="AA65" s="97" t="str">
        <f>IF(AP61=0,"",U65*3+Y65)</f>
        <v/>
      </c>
      <c r="AB65" s="98"/>
      <c r="AC65" s="97" t="str">
        <f>IF(AP61=0,"",SUM(E66,I66,M66,Q66))</f>
        <v/>
      </c>
      <c r="AD65" s="98"/>
      <c r="AE65" s="97" t="str">
        <f>IF(AP61=0,"",SUM(G66,K66,O66,S66))</f>
        <v/>
      </c>
      <c r="AF65" s="98"/>
      <c r="AG65" s="97" t="str">
        <f>IF(AP61=0,"",SUM(AC65,-AE65))</f>
        <v/>
      </c>
      <c r="AH65" s="98"/>
      <c r="AI65" s="97" t="str">
        <f>IF(AP61=0,"",_xlfn.RANK.EQ(AQ65,AQ61:AQ68))</f>
        <v/>
      </c>
      <c r="AJ65" s="98"/>
      <c r="AK65" s="108"/>
      <c r="AL65" s="108"/>
      <c r="AM65" s="108"/>
      <c r="AN65" s="108"/>
      <c r="AO65" s="108"/>
      <c r="AP65" s="108"/>
      <c r="AQ65" s="110" t="str">
        <f>IF(AP61=0,"",10000000000+(AA65*100000000)+(100000+(AG65*1000))+(AC65))</f>
        <v/>
      </c>
      <c r="AR65" s="108"/>
      <c r="AS65" s="108"/>
      <c r="AT65" s="108"/>
      <c r="AU65" s="108"/>
      <c r="AV65" s="108"/>
      <c r="AW65" s="108"/>
      <c r="AX65" s="108"/>
      <c r="AY65" s="108"/>
      <c r="AZ65" s="108"/>
      <c r="BA65" s="108"/>
      <c r="BB65" s="108"/>
      <c r="BC65" s="108"/>
      <c r="BD65" s="108"/>
      <c r="BE65" s="108"/>
      <c r="BF65" s="108"/>
      <c r="BG65" s="108"/>
      <c r="BH65" s="108"/>
      <c r="BI65" s="108"/>
      <c r="BJ65" s="108"/>
      <c r="BK65" s="108"/>
      <c r="BL65" s="108"/>
      <c r="BM65" s="108"/>
      <c r="BN65" s="108"/>
      <c r="BO65" s="108"/>
      <c r="BP65" s="108"/>
      <c r="BQ65" s="108"/>
      <c r="BR65" s="108"/>
      <c r="BS65" s="108"/>
      <c r="BT65" s="108"/>
      <c r="BU65" s="108"/>
      <c r="BV65" s="108"/>
      <c r="BW65" s="108"/>
    </row>
    <row r="66" s="3" customFormat="1" spans="1:75">
      <c r="A66" s="57"/>
      <c r="B66" s="58"/>
      <c r="C66" s="58"/>
      <c r="D66" s="59"/>
      <c r="E66" s="111" t="str">
        <f>IF(O62="","",O62)</f>
        <v/>
      </c>
      <c r="F66" s="112"/>
      <c r="G66" s="111" t="str">
        <f>IF(M62="","",M62)</f>
        <v/>
      </c>
      <c r="H66" s="112"/>
      <c r="I66" s="111" t="str">
        <f>IF(O64="","",O64)</f>
        <v/>
      </c>
      <c r="J66" s="112"/>
      <c r="K66" s="111" t="str">
        <f>IF(M64="","",M64)</f>
        <v/>
      </c>
      <c r="L66" s="112"/>
      <c r="M66" s="120"/>
      <c r="N66" s="121"/>
      <c r="O66" s="121"/>
      <c r="P66" s="122"/>
      <c r="Q66" s="134"/>
      <c r="R66" s="135"/>
      <c r="S66" s="134"/>
      <c r="T66" s="135"/>
      <c r="U66" s="99"/>
      <c r="V66" s="100"/>
      <c r="W66" s="99"/>
      <c r="X66" s="100"/>
      <c r="Y66" s="99"/>
      <c r="Z66" s="100"/>
      <c r="AA66" s="99"/>
      <c r="AB66" s="100"/>
      <c r="AC66" s="99"/>
      <c r="AD66" s="100"/>
      <c r="AE66" s="99"/>
      <c r="AF66" s="100"/>
      <c r="AG66" s="99"/>
      <c r="AH66" s="100"/>
      <c r="AI66" s="99"/>
      <c r="AJ66" s="100"/>
      <c r="AK66" s="108"/>
      <c r="AL66" s="108"/>
      <c r="AM66" s="108"/>
      <c r="AN66" s="108"/>
      <c r="AO66" s="108"/>
      <c r="AP66" s="108"/>
      <c r="AQ66" s="110"/>
      <c r="AR66" s="108"/>
      <c r="AS66" s="108"/>
      <c r="AT66" s="108"/>
      <c r="AU66" s="108"/>
      <c r="AV66" s="108"/>
      <c r="AW66" s="108"/>
      <c r="AX66" s="108"/>
      <c r="AY66" s="108"/>
      <c r="AZ66" s="108"/>
      <c r="BA66" s="108"/>
      <c r="BB66" s="108"/>
      <c r="BC66" s="108"/>
      <c r="BD66" s="108"/>
      <c r="BE66" s="108"/>
      <c r="BF66" s="108"/>
      <c r="BG66" s="108"/>
      <c r="BH66" s="108"/>
      <c r="BI66" s="108"/>
      <c r="BJ66" s="108"/>
      <c r="BK66" s="108"/>
      <c r="BL66" s="108"/>
      <c r="BM66" s="108"/>
      <c r="BN66" s="108"/>
      <c r="BO66" s="108"/>
      <c r="BP66" s="108"/>
      <c r="BQ66" s="108"/>
      <c r="BR66" s="108"/>
      <c r="BS66" s="108"/>
      <c r="BT66" s="108"/>
      <c r="BU66" s="108"/>
      <c r="BV66" s="108"/>
      <c r="BW66" s="108"/>
    </row>
    <row r="67" s="3" customFormat="1" spans="1:75">
      <c r="A67" s="51" t="s">
        <v>115</v>
      </c>
      <c r="B67" s="52"/>
      <c r="C67" s="52"/>
      <c r="D67" s="53"/>
      <c r="E67" s="63" t="str">
        <f>IF(Q62="","",IF(E68=G68,"△",IF(E68&gt;G68,"○","×")))</f>
        <v/>
      </c>
      <c r="F67" s="64"/>
      <c r="G67" s="64"/>
      <c r="H67" s="65"/>
      <c r="I67" s="63" t="str">
        <f>IF(Q64="","",IF(I68=K68,"△",IF(I68&gt;K68,"○","×")))</f>
        <v/>
      </c>
      <c r="J67" s="64"/>
      <c r="K67" s="64"/>
      <c r="L67" s="65"/>
      <c r="M67" s="63" t="str">
        <f>IF(Q66="","",IF(M68=O68,"△",IF(M68&gt;O68,"○","×")))</f>
        <v/>
      </c>
      <c r="N67" s="64"/>
      <c r="O67" s="64"/>
      <c r="P67" s="65"/>
      <c r="Q67" s="80"/>
      <c r="R67" s="81"/>
      <c r="S67" s="81"/>
      <c r="T67" s="82"/>
      <c r="U67" s="97" t="str">
        <f>IF(AP61=0,"",COUNTIF(E67:T67,"○"))</f>
        <v/>
      </c>
      <c r="V67" s="98"/>
      <c r="W67" s="97" t="str">
        <f>IF(AP61=0,"",COUNTIF(E67:T67,"×"))</f>
        <v/>
      </c>
      <c r="X67" s="98"/>
      <c r="Y67" s="97" t="str">
        <f>IF(AP61=0,"",COUNTIF(E67:T67,"△"))</f>
        <v/>
      </c>
      <c r="Z67" s="98"/>
      <c r="AA67" s="97" t="str">
        <f>IF(AP61=0,"",U67*3+Y67)</f>
        <v/>
      </c>
      <c r="AB67" s="98"/>
      <c r="AC67" s="97" t="str">
        <f>IF(AP61=0,"",SUM(E68,I68,M68,Q68))</f>
        <v/>
      </c>
      <c r="AD67" s="98"/>
      <c r="AE67" s="97" t="str">
        <f>IF(AP61=0,"",SUM(G68,K68,O68,S68))</f>
        <v/>
      </c>
      <c r="AF67" s="98"/>
      <c r="AG67" s="97" t="str">
        <f>IF(AP61=0,"",SUM(AC67,-AE67))</f>
        <v/>
      </c>
      <c r="AH67" s="98"/>
      <c r="AI67" s="97" t="str">
        <f>IF(AP61=0,"",_xlfn.RANK.EQ(AQ67,AQ61:AQ68))</f>
        <v/>
      </c>
      <c r="AJ67" s="98"/>
      <c r="AK67" s="108"/>
      <c r="AL67" s="108"/>
      <c r="AM67" s="108"/>
      <c r="AN67" s="108"/>
      <c r="AO67" s="108"/>
      <c r="AP67" s="108"/>
      <c r="AQ67" s="110" t="str">
        <f>IF(AP61=0,"",10000000000+(AA67*100000000)+(100000+(AG67*1000))+(AC67))</f>
        <v/>
      </c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8"/>
      <c r="BW67" s="108"/>
    </row>
    <row r="68" s="3" customFormat="1" spans="1:75">
      <c r="A68" s="57"/>
      <c r="B68" s="58"/>
      <c r="C68" s="58"/>
      <c r="D68" s="59"/>
      <c r="E68" s="113" t="str">
        <f>IF(S62="","",S62)</f>
        <v/>
      </c>
      <c r="F68" s="113"/>
      <c r="G68" s="113" t="str">
        <f>IF(Q62="","",Q62)</f>
        <v/>
      </c>
      <c r="H68" s="113"/>
      <c r="I68" s="113" t="str">
        <f>IF(S64="","",S64)</f>
        <v/>
      </c>
      <c r="J68" s="113"/>
      <c r="K68" s="113" t="str">
        <f>IF(Q64="","",Q64)</f>
        <v/>
      </c>
      <c r="L68" s="113"/>
      <c r="M68" s="113" t="str">
        <f>IF(S66="","",S66)</f>
        <v/>
      </c>
      <c r="N68" s="113"/>
      <c r="O68" s="113" t="str">
        <f>IF(Q66="","",Q66)</f>
        <v/>
      </c>
      <c r="P68" s="113"/>
      <c r="Q68" s="83"/>
      <c r="R68" s="84"/>
      <c r="S68" s="84"/>
      <c r="T68" s="85"/>
      <c r="U68" s="99"/>
      <c r="V68" s="100"/>
      <c r="W68" s="99"/>
      <c r="X68" s="100"/>
      <c r="Y68" s="99"/>
      <c r="Z68" s="100"/>
      <c r="AA68" s="99"/>
      <c r="AB68" s="100"/>
      <c r="AC68" s="99"/>
      <c r="AD68" s="100"/>
      <c r="AE68" s="99"/>
      <c r="AF68" s="100"/>
      <c r="AG68" s="99"/>
      <c r="AH68" s="100"/>
      <c r="AI68" s="99"/>
      <c r="AJ68" s="100"/>
      <c r="AK68" s="108"/>
      <c r="AL68" s="108"/>
      <c r="AM68" s="108"/>
      <c r="AN68" s="108"/>
      <c r="AO68" s="108"/>
      <c r="AP68" s="108"/>
      <c r="AQ68" s="110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8"/>
      <c r="BW68" s="108"/>
    </row>
    <row r="69" s="4" customFormat="1" spans="1:75">
      <c r="A69" s="114"/>
      <c r="B69" s="114"/>
      <c r="C69" s="114"/>
      <c r="D69" s="114"/>
      <c r="V69" s="136"/>
      <c r="AA69" s="142"/>
      <c r="AB69" s="142"/>
      <c r="AC69" s="142"/>
      <c r="AD69" s="142"/>
      <c r="AE69" s="142"/>
      <c r="AF69" s="142"/>
      <c r="AG69" s="142"/>
      <c r="AH69" s="142"/>
      <c r="AI69" s="142"/>
      <c r="AJ69" s="142"/>
      <c r="AP69" s="142"/>
      <c r="AQ69" s="142"/>
      <c r="AR69" s="142"/>
      <c r="AS69" s="142"/>
      <c r="AT69" s="142"/>
      <c r="AU69" s="142"/>
      <c r="AV69" s="142"/>
      <c r="AW69" s="142"/>
      <c r="AX69" s="142"/>
      <c r="AY69" s="142"/>
      <c r="AZ69" s="142"/>
      <c r="BA69" s="142"/>
      <c r="BB69" s="142"/>
      <c r="BC69" s="142"/>
      <c r="BD69" s="142"/>
      <c r="BE69" s="142"/>
      <c r="BF69" s="142"/>
      <c r="BG69" s="142"/>
      <c r="BH69" s="142"/>
      <c r="BI69" s="142"/>
      <c r="BJ69" s="142"/>
      <c r="BK69" s="142"/>
      <c r="BL69" s="142"/>
      <c r="BM69" s="142"/>
      <c r="BN69" s="142"/>
      <c r="BO69" s="142"/>
      <c r="BP69" s="142"/>
      <c r="BQ69" s="142"/>
      <c r="BR69" s="142"/>
      <c r="BS69" s="142"/>
      <c r="BT69" s="142"/>
      <c r="BU69" s="142"/>
      <c r="BV69" s="142"/>
      <c r="BW69" s="142"/>
    </row>
    <row r="70" s="3" customFormat="1" spans="1:75">
      <c r="A70" s="45" t="s">
        <v>30</v>
      </c>
      <c r="B70" s="46"/>
      <c r="C70" s="46"/>
      <c r="D70" s="47"/>
      <c r="E70" s="45" t="str">
        <f>A71</f>
        <v>北部FCB</v>
      </c>
      <c r="F70" s="46"/>
      <c r="G70" s="46"/>
      <c r="H70" s="47"/>
      <c r="I70" s="123" t="str">
        <f>A73</f>
        <v>アビーカＢ</v>
      </c>
      <c r="J70" s="46"/>
      <c r="K70" s="46"/>
      <c r="L70" s="47"/>
      <c r="M70" s="124" t="str">
        <f>A75</f>
        <v>南陽FC</v>
      </c>
      <c r="N70" s="46"/>
      <c r="O70" s="46"/>
      <c r="P70" s="47"/>
      <c r="Q70" s="123" t="str">
        <f>A77</f>
        <v>―</v>
      </c>
      <c r="R70" s="46"/>
      <c r="S70" s="46"/>
      <c r="T70" s="47"/>
      <c r="U70" s="18" t="s">
        <v>107</v>
      </c>
      <c r="V70" s="20"/>
      <c r="W70" s="66" t="s">
        <v>108</v>
      </c>
      <c r="X70" s="67"/>
      <c r="Y70" s="66" t="s">
        <v>109</v>
      </c>
      <c r="Z70" s="67"/>
      <c r="AA70" s="48" t="s">
        <v>110</v>
      </c>
      <c r="AB70" s="50"/>
      <c r="AC70" s="48" t="s">
        <v>111</v>
      </c>
      <c r="AD70" s="50"/>
      <c r="AE70" s="48" t="s">
        <v>112</v>
      </c>
      <c r="AF70" s="50"/>
      <c r="AG70" s="48" t="s">
        <v>113</v>
      </c>
      <c r="AH70" s="50"/>
      <c r="AI70" s="48" t="s">
        <v>114</v>
      </c>
      <c r="AJ70" s="50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  <c r="BS70" s="108"/>
      <c r="BT70" s="108"/>
      <c r="BU70" s="108"/>
      <c r="BV70" s="108"/>
      <c r="BW70" s="108"/>
    </row>
    <row r="71" s="3" customFormat="1" spans="1:75">
      <c r="A71" s="51" t="str">
        <f>I39</f>
        <v>北部FCB</v>
      </c>
      <c r="B71" s="52"/>
      <c r="C71" s="52"/>
      <c r="D71" s="53"/>
      <c r="E71" s="54"/>
      <c r="F71" s="55"/>
      <c r="G71" s="55"/>
      <c r="H71" s="56"/>
      <c r="I71" s="63" t="str">
        <f>IF(I72="","",IF(I72=K72,"△",IF(I72&gt;K72,"○","×")))</f>
        <v/>
      </c>
      <c r="J71" s="64"/>
      <c r="K71" s="64"/>
      <c r="L71" s="65"/>
      <c r="M71" s="63" t="str">
        <f>IF(M72="","",IF(M72=O72,"△",IF(M72&gt;O72,"○","×")))</f>
        <v/>
      </c>
      <c r="N71" s="64"/>
      <c r="O71" s="64"/>
      <c r="P71" s="65"/>
      <c r="Q71" s="63" t="str">
        <f>IF(Q72="","",IF(Q72=S72,"△",IF(Q72&gt;S72,"○","×")))</f>
        <v/>
      </c>
      <c r="R71" s="64"/>
      <c r="S71" s="64"/>
      <c r="T71" s="65"/>
      <c r="U71" s="97" t="str">
        <f>IF(AP71=0,"",COUNTIF(E71:T71,"○"))</f>
        <v/>
      </c>
      <c r="V71" s="98"/>
      <c r="W71" s="97" t="str">
        <f>IF(AP71=0,"",COUNTIF(E71:T71,"×"))</f>
        <v/>
      </c>
      <c r="X71" s="98"/>
      <c r="Y71" s="97" t="str">
        <f>IF(AP71=0,"",COUNTIF(E71:T71,"△"))</f>
        <v/>
      </c>
      <c r="Z71" s="98"/>
      <c r="AA71" s="97" t="str">
        <f>IF(AP71=0,"",U71*3+Y71)</f>
        <v/>
      </c>
      <c r="AB71" s="98"/>
      <c r="AC71" s="97" t="str">
        <f>IF(AP71=0,"",SUM(E72,I72,M72,Q72))</f>
        <v/>
      </c>
      <c r="AD71" s="98"/>
      <c r="AE71" s="97" t="str">
        <f>IF(AP71=0,"",SUM(G72,K72,O72,S72))</f>
        <v/>
      </c>
      <c r="AF71" s="98"/>
      <c r="AG71" s="97" t="str">
        <f>IF(AP71=0,"",SUM(AC71,-AE71))</f>
        <v/>
      </c>
      <c r="AH71" s="98"/>
      <c r="AI71" s="97" t="str">
        <f>IF(AP71=0,"",_xlfn.RANK.EQ(AQ71,AQ71:AQ78))</f>
        <v/>
      </c>
      <c r="AJ71" s="98"/>
      <c r="AK71" s="108"/>
      <c r="AL71" s="108"/>
      <c r="AM71" s="108"/>
      <c r="AN71" s="108"/>
      <c r="AO71" s="108"/>
      <c r="AP71" s="108">
        <f>COUNTA(I72:T72,M74:T74,Q76:T76)</f>
        <v>0</v>
      </c>
      <c r="AQ71" s="110" t="str">
        <f>IF(AP71=0,"",10000000000+(AA71*100000000)+(100000+(AG71*1000))+(AC71))</f>
        <v/>
      </c>
      <c r="AR71" s="108"/>
      <c r="AS71" s="108"/>
      <c r="AT71" s="108"/>
      <c r="AU71" s="108"/>
      <c r="AV71" s="108"/>
      <c r="AW71" s="108"/>
      <c r="AX71" s="108"/>
      <c r="AY71" s="108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108"/>
      <c r="BQ71" s="108"/>
      <c r="BR71" s="108"/>
      <c r="BS71" s="108"/>
      <c r="BT71" s="108"/>
      <c r="BU71" s="108"/>
      <c r="BV71" s="108"/>
      <c r="BW71" s="108"/>
    </row>
    <row r="72" s="3" customFormat="1" spans="1:75">
      <c r="A72" s="57"/>
      <c r="B72" s="58"/>
      <c r="C72" s="58"/>
      <c r="D72" s="59"/>
      <c r="E72" s="60"/>
      <c r="F72" s="61"/>
      <c r="G72" s="61"/>
      <c r="H72" s="62"/>
      <c r="I72" s="78"/>
      <c r="J72" s="79"/>
      <c r="K72" s="78"/>
      <c r="L72" s="79"/>
      <c r="M72" s="78"/>
      <c r="N72" s="79"/>
      <c r="O72" s="78"/>
      <c r="P72" s="79"/>
      <c r="Q72" s="78"/>
      <c r="R72" s="79"/>
      <c r="S72" s="78"/>
      <c r="T72" s="79"/>
      <c r="U72" s="99"/>
      <c r="V72" s="100"/>
      <c r="W72" s="99"/>
      <c r="X72" s="100"/>
      <c r="Y72" s="99"/>
      <c r="Z72" s="100"/>
      <c r="AA72" s="99"/>
      <c r="AB72" s="100"/>
      <c r="AC72" s="99"/>
      <c r="AD72" s="100"/>
      <c r="AE72" s="99"/>
      <c r="AF72" s="100"/>
      <c r="AG72" s="99"/>
      <c r="AH72" s="100"/>
      <c r="AI72" s="99"/>
      <c r="AJ72" s="100"/>
      <c r="AK72" s="108"/>
      <c r="AL72" s="108"/>
      <c r="AM72" s="108"/>
      <c r="AN72" s="108"/>
      <c r="AO72" s="108"/>
      <c r="AP72" s="108"/>
      <c r="AQ72" s="110"/>
      <c r="AR72" s="108"/>
      <c r="AS72" s="108"/>
      <c r="AT72" s="108"/>
      <c r="AU72" s="108"/>
      <c r="AV72" s="108"/>
      <c r="AW72" s="108"/>
      <c r="AX72" s="108"/>
      <c r="AY72" s="10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108"/>
      <c r="BQ72" s="108"/>
      <c r="BR72" s="108"/>
      <c r="BS72" s="108"/>
      <c r="BT72" s="108"/>
      <c r="BU72" s="108"/>
      <c r="BV72" s="108"/>
      <c r="BW72" s="108"/>
    </row>
    <row r="73" s="3" customFormat="1" spans="1:75">
      <c r="A73" s="115" t="str">
        <f>I40</f>
        <v>アビーカＢ</v>
      </c>
      <c r="B73" s="52"/>
      <c r="C73" s="52"/>
      <c r="D73" s="53"/>
      <c r="E73" s="63" t="str">
        <f>IF(I72="","",IF(E74=G74,"△",IF(E74&gt;G74,"○","×")))</f>
        <v/>
      </c>
      <c r="F73" s="64"/>
      <c r="G73" s="64"/>
      <c r="H73" s="65"/>
      <c r="I73" s="80"/>
      <c r="J73" s="81"/>
      <c r="K73" s="81"/>
      <c r="L73" s="82"/>
      <c r="M73" s="63" t="str">
        <f>IF(M74="","",IF(M74=O74,"△",IF(M74&gt;O74,"○","×")))</f>
        <v/>
      </c>
      <c r="N73" s="64"/>
      <c r="O73" s="64"/>
      <c r="P73" s="65"/>
      <c r="Q73" s="63" t="str">
        <f>IF(Q74="","",IF(Q74=S74,"△",IF(Q74&gt;S74,"○","×")))</f>
        <v/>
      </c>
      <c r="R73" s="64"/>
      <c r="S73" s="64"/>
      <c r="T73" s="65"/>
      <c r="U73" s="97" t="str">
        <f>IF(AP71=0,"",COUNTIF(E73:T73,"○"))</f>
        <v/>
      </c>
      <c r="V73" s="98"/>
      <c r="W73" s="97" t="str">
        <f>IF(AP71=0,"",COUNTIF(E73:T73,"×"))</f>
        <v/>
      </c>
      <c r="X73" s="98"/>
      <c r="Y73" s="97" t="str">
        <f>IF(AP71=0,"",COUNTIF(E73:T73,"△"))</f>
        <v/>
      </c>
      <c r="Z73" s="98"/>
      <c r="AA73" s="97" t="str">
        <f>IF(AP71=0,"",U73*3+Y73)</f>
        <v/>
      </c>
      <c r="AB73" s="98"/>
      <c r="AC73" s="97" t="str">
        <f>IF(AP71=0,"",SUM(E74,I74,M74,Q74))</f>
        <v/>
      </c>
      <c r="AD73" s="98"/>
      <c r="AE73" s="97" t="str">
        <f>IF(AP71=0,"",SUM(G74,K74,O74,S74))</f>
        <v/>
      </c>
      <c r="AF73" s="98"/>
      <c r="AG73" s="97" t="str">
        <f>IF(AP71=0,"",SUM(AC73,-AE73))</f>
        <v/>
      </c>
      <c r="AH73" s="98"/>
      <c r="AI73" s="97" t="str">
        <f>IF(AP71=0,"",_xlfn.RANK.EQ(AQ73,AQ71:AQ78))</f>
        <v/>
      </c>
      <c r="AJ73" s="98"/>
      <c r="AK73" s="108"/>
      <c r="AL73" s="108"/>
      <c r="AM73" s="108"/>
      <c r="AN73" s="108"/>
      <c r="AO73" s="108"/>
      <c r="AP73" s="108"/>
      <c r="AQ73" s="110" t="str">
        <f>IF(AP71=0,"",10000000000+(AA73*100000000)+(100000+(AG73*1000))+(AC73))</f>
        <v/>
      </c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108"/>
      <c r="BS73" s="108"/>
      <c r="BT73" s="108"/>
      <c r="BU73" s="108"/>
      <c r="BV73" s="108"/>
      <c r="BW73" s="108"/>
    </row>
    <row r="74" s="3" customFormat="1" spans="1:75">
      <c r="A74" s="57"/>
      <c r="B74" s="58"/>
      <c r="C74" s="58"/>
      <c r="D74" s="59"/>
      <c r="E74" s="66" t="str">
        <f>IF(K72="","",K72)</f>
        <v/>
      </c>
      <c r="F74" s="67"/>
      <c r="G74" s="66" t="str">
        <f>IF(I72="","",I72)</f>
        <v/>
      </c>
      <c r="H74" s="67"/>
      <c r="I74" s="83"/>
      <c r="J74" s="84"/>
      <c r="K74" s="84"/>
      <c r="L74" s="85"/>
      <c r="M74" s="86"/>
      <c r="N74" s="87"/>
      <c r="O74" s="86"/>
      <c r="P74" s="87"/>
      <c r="Q74" s="86"/>
      <c r="R74" s="87"/>
      <c r="S74" s="86"/>
      <c r="T74" s="87"/>
      <c r="U74" s="99"/>
      <c r="V74" s="100"/>
      <c r="W74" s="99"/>
      <c r="X74" s="100"/>
      <c r="Y74" s="99"/>
      <c r="Z74" s="100"/>
      <c r="AA74" s="99"/>
      <c r="AB74" s="100"/>
      <c r="AC74" s="99"/>
      <c r="AD74" s="100"/>
      <c r="AE74" s="99"/>
      <c r="AF74" s="100"/>
      <c r="AG74" s="99"/>
      <c r="AH74" s="100"/>
      <c r="AI74" s="99"/>
      <c r="AJ74" s="100"/>
      <c r="AK74" s="108"/>
      <c r="AL74" s="108"/>
      <c r="AM74" s="108"/>
      <c r="AN74" s="108"/>
      <c r="AO74" s="108"/>
      <c r="AP74" s="108"/>
      <c r="AQ74" s="110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  <c r="BP74" s="108"/>
      <c r="BQ74" s="108"/>
      <c r="BR74" s="108"/>
      <c r="BS74" s="108"/>
      <c r="BT74" s="108"/>
      <c r="BU74" s="108"/>
      <c r="BV74" s="108"/>
      <c r="BW74" s="108"/>
    </row>
    <row r="75" s="3" customFormat="1" spans="1:75">
      <c r="A75" s="115" t="str">
        <f>I41</f>
        <v>南陽FC</v>
      </c>
      <c r="B75" s="52"/>
      <c r="C75" s="52"/>
      <c r="D75" s="53"/>
      <c r="E75" s="63" t="str">
        <f>IF(M72="","",IF(E76=G76,"△",IF(E76&gt;G76,"○","×")))</f>
        <v/>
      </c>
      <c r="F75" s="64"/>
      <c r="G75" s="64"/>
      <c r="H75" s="65"/>
      <c r="I75" s="63" t="str">
        <f>IF(M74="","",IF(I76=K76,"△",IF(I76&gt;K76,"○","×")))</f>
        <v/>
      </c>
      <c r="J75" s="64"/>
      <c r="K75" s="64"/>
      <c r="L75" s="65"/>
      <c r="M75" s="117"/>
      <c r="N75" s="118"/>
      <c r="O75" s="118"/>
      <c r="P75" s="119"/>
      <c r="Q75" s="63" t="str">
        <f>IF(Q76="","",IF(Q76=S76,"△",IF(Q76&gt;S76,"○","×")))</f>
        <v/>
      </c>
      <c r="R75" s="64"/>
      <c r="S75" s="64"/>
      <c r="T75" s="65"/>
      <c r="U75" s="97" t="str">
        <f>IF(AP71=0,"",COUNTIF(E75:T75,"○"))</f>
        <v/>
      </c>
      <c r="V75" s="98"/>
      <c r="W75" s="97" t="str">
        <f>IF(AP71=0,"",COUNTIF(E75:T75,"×"))</f>
        <v/>
      </c>
      <c r="X75" s="98"/>
      <c r="Y75" s="97" t="str">
        <f>IF(AP71=0,"",COUNTIF(E75:T75,"△"))</f>
        <v/>
      </c>
      <c r="Z75" s="98"/>
      <c r="AA75" s="97" t="str">
        <f>IF(AP71=0,"",U75*3+Y75)</f>
        <v/>
      </c>
      <c r="AB75" s="98"/>
      <c r="AC75" s="97" t="str">
        <f>IF(AP71=0,"",SUM(E76,I76,M76,Q76))</f>
        <v/>
      </c>
      <c r="AD75" s="98"/>
      <c r="AE75" s="97" t="str">
        <f>IF(AP71=0,"",SUM(G76,K76,O76,S76))</f>
        <v/>
      </c>
      <c r="AF75" s="98"/>
      <c r="AG75" s="97" t="str">
        <f>IF(AP71=0,"",SUM(AC75,-AE75))</f>
        <v/>
      </c>
      <c r="AH75" s="98"/>
      <c r="AI75" s="97" t="str">
        <f>IF(AP71=0,"",_xlfn.RANK.EQ(AQ75,AQ71:AQ78))</f>
        <v/>
      </c>
      <c r="AJ75" s="98"/>
      <c r="AK75" s="108"/>
      <c r="AL75" s="108"/>
      <c r="AM75" s="108"/>
      <c r="AN75" s="108"/>
      <c r="AO75" s="108"/>
      <c r="AP75" s="108"/>
      <c r="AQ75" s="110" t="str">
        <f>IF(AP71=0,"",10000000000+(AA75*100000000)+(100000+(AG75*1000))+(AC75))</f>
        <v/>
      </c>
      <c r="AR75" s="108"/>
      <c r="AS75" s="108"/>
      <c r="AT75" s="108"/>
      <c r="AU75" s="108"/>
      <c r="AV75" s="108"/>
      <c r="AW75" s="108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108"/>
      <c r="BQ75" s="108"/>
      <c r="BR75" s="108"/>
      <c r="BS75" s="108"/>
      <c r="BT75" s="108"/>
      <c r="BU75" s="108"/>
      <c r="BV75" s="108"/>
      <c r="BW75" s="108"/>
    </row>
    <row r="76" s="3" customFormat="1" spans="1:75">
      <c r="A76" s="57"/>
      <c r="B76" s="58"/>
      <c r="C76" s="58"/>
      <c r="D76" s="59"/>
      <c r="E76" s="111" t="str">
        <f>IF(O72="","",O72)</f>
        <v/>
      </c>
      <c r="F76" s="112"/>
      <c r="G76" s="111" t="str">
        <f>IF(M72="","",M72)</f>
        <v/>
      </c>
      <c r="H76" s="112"/>
      <c r="I76" s="111" t="str">
        <f>IF(O74="","",O74)</f>
        <v/>
      </c>
      <c r="J76" s="112"/>
      <c r="K76" s="111" t="str">
        <f>IF(M74="","",M74)</f>
        <v/>
      </c>
      <c r="L76" s="112"/>
      <c r="M76" s="120"/>
      <c r="N76" s="121"/>
      <c r="O76" s="121"/>
      <c r="P76" s="122"/>
      <c r="Q76" s="134"/>
      <c r="R76" s="135"/>
      <c r="S76" s="134"/>
      <c r="T76" s="135"/>
      <c r="U76" s="99"/>
      <c r="V76" s="100"/>
      <c r="W76" s="99"/>
      <c r="X76" s="100"/>
      <c r="Y76" s="99"/>
      <c r="Z76" s="100"/>
      <c r="AA76" s="99"/>
      <c r="AB76" s="100"/>
      <c r="AC76" s="99"/>
      <c r="AD76" s="100"/>
      <c r="AE76" s="99"/>
      <c r="AF76" s="100"/>
      <c r="AG76" s="99"/>
      <c r="AH76" s="100"/>
      <c r="AI76" s="99"/>
      <c r="AJ76" s="100"/>
      <c r="AK76" s="108"/>
      <c r="AL76" s="108"/>
      <c r="AM76" s="108"/>
      <c r="AN76" s="108"/>
      <c r="AO76" s="108"/>
      <c r="AP76" s="108"/>
      <c r="AQ76" s="110"/>
      <c r="AR76" s="108"/>
      <c r="AS76" s="108"/>
      <c r="AT76" s="108"/>
      <c r="AU76" s="108"/>
      <c r="AV76" s="108"/>
      <c r="AW76" s="108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108"/>
      <c r="BQ76" s="108"/>
      <c r="BR76" s="108"/>
      <c r="BS76" s="108"/>
      <c r="BT76" s="108"/>
      <c r="BU76" s="108"/>
      <c r="BV76" s="108"/>
      <c r="BW76" s="108"/>
    </row>
    <row r="77" s="3" customFormat="1" spans="1:75">
      <c r="A77" s="51" t="s">
        <v>115</v>
      </c>
      <c r="B77" s="52"/>
      <c r="C77" s="52"/>
      <c r="D77" s="53"/>
      <c r="E77" s="63" t="str">
        <f>IF(Q72="","",IF(E78=G78,"△",IF(E78&gt;G78,"○","×")))</f>
        <v/>
      </c>
      <c r="F77" s="64"/>
      <c r="G77" s="64"/>
      <c r="H77" s="65"/>
      <c r="I77" s="63" t="str">
        <f>IF(Q74="","",IF(I78=K78,"△",IF(I78&gt;K78,"○","×")))</f>
        <v/>
      </c>
      <c r="J77" s="64"/>
      <c r="K77" s="64"/>
      <c r="L77" s="65"/>
      <c r="M77" s="63" t="str">
        <f>IF(Q76="","",IF(M78=O78,"△",IF(M78&gt;O78,"○","×")))</f>
        <v/>
      </c>
      <c r="N77" s="64"/>
      <c r="O77" s="64"/>
      <c r="P77" s="65"/>
      <c r="Q77" s="80"/>
      <c r="R77" s="81"/>
      <c r="S77" s="81"/>
      <c r="T77" s="82"/>
      <c r="U77" s="97" t="str">
        <f>IF(AP71=0,"",COUNTIF(E77:T77,"○"))</f>
        <v/>
      </c>
      <c r="V77" s="98"/>
      <c r="W77" s="97" t="str">
        <f>IF(AP71=0,"",COUNTIF(E77:T77,"×"))</f>
        <v/>
      </c>
      <c r="X77" s="98"/>
      <c r="Y77" s="97" t="str">
        <f>IF(AP71=0,"",COUNTIF(E77:T77,"△"))</f>
        <v/>
      </c>
      <c r="Z77" s="98"/>
      <c r="AA77" s="97" t="str">
        <f>IF(AP71=0,"",U77*3+Y77)</f>
        <v/>
      </c>
      <c r="AB77" s="98"/>
      <c r="AC77" s="97" t="str">
        <f>IF(AP71=0,"",SUM(E78,I78,M78,Q78))</f>
        <v/>
      </c>
      <c r="AD77" s="98"/>
      <c r="AE77" s="97" t="str">
        <f>IF(AP71=0,"",SUM(G78,K78,O78,S78))</f>
        <v/>
      </c>
      <c r="AF77" s="98"/>
      <c r="AG77" s="97" t="str">
        <f>IF(AP71=0,"",SUM(AC77,-AE77))</f>
        <v/>
      </c>
      <c r="AH77" s="98"/>
      <c r="AI77" s="97" t="str">
        <f>IF(AP71=0,"",_xlfn.RANK.EQ(AQ77,AQ71:AQ78))</f>
        <v/>
      </c>
      <c r="AJ77" s="98"/>
      <c r="AK77" s="108"/>
      <c r="AL77" s="108"/>
      <c r="AM77" s="108"/>
      <c r="AN77" s="108"/>
      <c r="AO77" s="108"/>
      <c r="AP77" s="108"/>
      <c r="AQ77" s="110" t="str">
        <f>IF(AP71=0,"",10000000000+(AA77*100000000)+(100000+(AG77*1000))+(AC77))</f>
        <v/>
      </c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108"/>
      <c r="BQ77" s="108"/>
      <c r="BR77" s="108"/>
      <c r="BS77" s="108"/>
      <c r="BT77" s="108"/>
      <c r="BU77" s="108"/>
      <c r="BV77" s="108"/>
      <c r="BW77" s="108"/>
    </row>
    <row r="78" s="3" customFormat="1" spans="1:75">
      <c r="A78" s="57"/>
      <c r="B78" s="58"/>
      <c r="C78" s="58"/>
      <c r="D78" s="59"/>
      <c r="E78" s="113" t="str">
        <f>IF(S72="","",S72)</f>
        <v/>
      </c>
      <c r="F78" s="113"/>
      <c r="G78" s="113" t="str">
        <f>IF(Q72="","",Q72)</f>
        <v/>
      </c>
      <c r="H78" s="113"/>
      <c r="I78" s="113" t="str">
        <f>IF(S74="","",S74)</f>
        <v/>
      </c>
      <c r="J78" s="113"/>
      <c r="K78" s="113" t="str">
        <f>IF(Q74="","",Q74)</f>
        <v/>
      </c>
      <c r="L78" s="113"/>
      <c r="M78" s="113" t="str">
        <f>IF(S76="","",S76)</f>
        <v/>
      </c>
      <c r="N78" s="113"/>
      <c r="O78" s="113" t="str">
        <f>IF(Q76="","",Q76)</f>
        <v/>
      </c>
      <c r="P78" s="113"/>
      <c r="Q78" s="83"/>
      <c r="R78" s="84"/>
      <c r="S78" s="84"/>
      <c r="T78" s="85"/>
      <c r="U78" s="99"/>
      <c r="V78" s="100"/>
      <c r="W78" s="99"/>
      <c r="X78" s="100"/>
      <c r="Y78" s="99"/>
      <c r="Z78" s="100"/>
      <c r="AA78" s="99"/>
      <c r="AB78" s="100"/>
      <c r="AC78" s="99"/>
      <c r="AD78" s="100"/>
      <c r="AE78" s="99"/>
      <c r="AF78" s="100"/>
      <c r="AG78" s="99"/>
      <c r="AH78" s="100"/>
      <c r="AI78" s="99"/>
      <c r="AJ78" s="100"/>
      <c r="AK78" s="108"/>
      <c r="AL78" s="108"/>
      <c r="AM78" s="108"/>
      <c r="AN78" s="108"/>
      <c r="AO78" s="108"/>
      <c r="AP78" s="108"/>
      <c r="AQ78" s="110"/>
      <c r="AR78" s="108"/>
      <c r="AS78" s="108"/>
      <c r="AT78" s="108"/>
      <c r="AU78" s="108"/>
      <c r="AV78" s="108"/>
      <c r="AW78" s="108"/>
      <c r="AX78" s="108"/>
      <c r="AY78" s="108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108"/>
      <c r="BQ78" s="108"/>
      <c r="BR78" s="108"/>
      <c r="BS78" s="108"/>
      <c r="BT78" s="108"/>
      <c r="BU78" s="108"/>
      <c r="BV78" s="108"/>
      <c r="BW78" s="108"/>
    </row>
    <row r="79" s="4" customFormat="1" spans="1:75">
      <c r="A79" s="114"/>
      <c r="B79" s="114"/>
      <c r="C79" s="114"/>
      <c r="D79" s="114"/>
      <c r="V79" s="136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</row>
    <row r="80" s="3" customFormat="1" spans="1:75">
      <c r="A80" s="45" t="s">
        <v>31</v>
      </c>
      <c r="B80" s="46"/>
      <c r="C80" s="46"/>
      <c r="D80" s="47"/>
      <c r="E80" s="48" t="str">
        <f>A81</f>
        <v>フォルテス</v>
      </c>
      <c r="F80" s="49"/>
      <c r="G80" s="49"/>
      <c r="H80" s="50"/>
      <c r="I80" s="18" t="str">
        <f>A83</f>
        <v>エストレーラ</v>
      </c>
      <c r="J80" s="49"/>
      <c r="K80" s="49"/>
      <c r="L80" s="50"/>
      <c r="M80" s="76" t="str">
        <f>A85</f>
        <v>フェニックス</v>
      </c>
      <c r="N80" s="77"/>
      <c r="O80" s="77"/>
      <c r="P80" s="67"/>
      <c r="Q80" s="18" t="str">
        <f>A87</f>
        <v>-</v>
      </c>
      <c r="R80" s="49"/>
      <c r="S80" s="49"/>
      <c r="T80" s="50"/>
      <c r="U80" s="18" t="s">
        <v>107</v>
      </c>
      <c r="V80" s="20"/>
      <c r="W80" s="66" t="s">
        <v>108</v>
      </c>
      <c r="X80" s="67"/>
      <c r="Y80" s="66" t="s">
        <v>109</v>
      </c>
      <c r="Z80" s="67"/>
      <c r="AA80" s="48" t="s">
        <v>110</v>
      </c>
      <c r="AB80" s="50"/>
      <c r="AC80" s="48" t="s">
        <v>111</v>
      </c>
      <c r="AD80" s="50"/>
      <c r="AE80" s="48" t="s">
        <v>112</v>
      </c>
      <c r="AF80" s="50"/>
      <c r="AG80" s="48" t="s">
        <v>113</v>
      </c>
      <c r="AH80" s="50"/>
      <c r="AI80" s="48" t="s">
        <v>114</v>
      </c>
      <c r="AJ80" s="50"/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108"/>
      <c r="BM80" s="108"/>
      <c r="BN80" s="108"/>
      <c r="BO80" s="108"/>
      <c r="BP80" s="108"/>
      <c r="BQ80" s="108"/>
      <c r="BR80" s="108"/>
      <c r="BS80" s="108"/>
      <c r="BT80" s="108"/>
      <c r="BU80" s="108"/>
      <c r="BV80" s="108"/>
      <c r="BW80" s="108"/>
    </row>
    <row r="81" s="3" customFormat="1" spans="1:75">
      <c r="A81" s="51" t="str">
        <f>O39</f>
        <v>フォルテス</v>
      </c>
      <c r="B81" s="52"/>
      <c r="C81" s="52"/>
      <c r="D81" s="53"/>
      <c r="E81" s="54"/>
      <c r="F81" s="55"/>
      <c r="G81" s="55"/>
      <c r="H81" s="56"/>
      <c r="I81" s="63" t="str">
        <f>IF(I82="","",IF(I82=K82,"△",IF(I82&gt;K82,"○","×")))</f>
        <v/>
      </c>
      <c r="J81" s="64"/>
      <c r="K81" s="64"/>
      <c r="L81" s="65"/>
      <c r="M81" s="63" t="str">
        <f>IF(M82="","",IF(M82=O82,"△",IF(M82&gt;O82,"○","×")))</f>
        <v/>
      </c>
      <c r="N81" s="64"/>
      <c r="O81" s="64"/>
      <c r="P81" s="65"/>
      <c r="Q81" s="63" t="str">
        <f>IF(Q82="","",IF(Q82=S82,"△",IF(Q82&gt;S82,"○","×")))</f>
        <v/>
      </c>
      <c r="R81" s="64"/>
      <c r="S81" s="64"/>
      <c r="T81" s="65"/>
      <c r="U81" s="97" t="str">
        <f>IF(AP81=0,"",COUNTIF(E81:T81,"○"))</f>
        <v/>
      </c>
      <c r="V81" s="98"/>
      <c r="W81" s="97" t="str">
        <f>IF(AP81=0,"",COUNTIF(E81:T81,"×"))</f>
        <v/>
      </c>
      <c r="X81" s="98"/>
      <c r="Y81" s="97" t="str">
        <f>IF(AP81=0,"",COUNTIF(E81:T81,"△"))</f>
        <v/>
      </c>
      <c r="Z81" s="98"/>
      <c r="AA81" s="97" t="str">
        <f>IF(AP81=0,"",U81*3+Y81)</f>
        <v/>
      </c>
      <c r="AB81" s="98"/>
      <c r="AC81" s="97" t="str">
        <f>IF(AP81=0,"",SUM(E82,I82,M82,Q82))</f>
        <v/>
      </c>
      <c r="AD81" s="98"/>
      <c r="AE81" s="97" t="str">
        <f>IF(AP81=0,"",SUM(G82,K82,O82,S82))</f>
        <v/>
      </c>
      <c r="AF81" s="98"/>
      <c r="AG81" s="97" t="str">
        <f>IF(AP81=0,"",SUM(AC81,-AE81))</f>
        <v/>
      </c>
      <c r="AH81" s="98"/>
      <c r="AI81" s="97" t="str">
        <f>IF(AP81=0,"",_xlfn.RANK.EQ(AQ81,AQ81:AQ88))</f>
        <v/>
      </c>
      <c r="AJ81" s="98"/>
      <c r="AK81" s="108"/>
      <c r="AL81" s="108"/>
      <c r="AM81" s="108"/>
      <c r="AN81" s="108"/>
      <c r="AO81" s="108"/>
      <c r="AP81" s="108">
        <f>COUNTA(I82:T82,M84:T84,Q86:T86)</f>
        <v>0</v>
      </c>
      <c r="AQ81" s="110" t="str">
        <f>IF(AP81=0,"",10000000000+(AA81*100000000)+(100000+(AG81*1000))+(AC81))</f>
        <v/>
      </c>
      <c r="AR81" s="108"/>
      <c r="AS81" s="108"/>
      <c r="AT81" s="108"/>
      <c r="AU81" s="108"/>
      <c r="AV81" s="108"/>
      <c r="AW81" s="108"/>
      <c r="AX81" s="108"/>
      <c r="AY81" s="108"/>
      <c r="AZ81" s="108"/>
      <c r="BA81" s="108"/>
      <c r="BB81" s="108"/>
      <c r="BC81" s="108"/>
      <c r="BD81" s="108"/>
      <c r="BE81" s="108"/>
      <c r="BF81" s="108"/>
      <c r="BG81" s="108"/>
      <c r="BH81" s="108"/>
      <c r="BI81" s="108"/>
      <c r="BJ81" s="108"/>
      <c r="BK81" s="108"/>
      <c r="BL81" s="108"/>
      <c r="BM81" s="108"/>
      <c r="BN81" s="108"/>
      <c r="BO81" s="108"/>
      <c r="BP81" s="108"/>
      <c r="BQ81" s="108"/>
      <c r="BR81" s="108"/>
      <c r="BS81" s="108"/>
      <c r="BT81" s="108"/>
      <c r="BU81" s="108"/>
      <c r="BV81" s="108"/>
      <c r="BW81" s="108"/>
    </row>
    <row r="82" s="3" customFormat="1" spans="1:75">
      <c r="A82" s="57"/>
      <c r="B82" s="58"/>
      <c r="C82" s="58"/>
      <c r="D82" s="59"/>
      <c r="E82" s="60"/>
      <c r="F82" s="61"/>
      <c r="G82" s="61"/>
      <c r="H82" s="62"/>
      <c r="I82" s="78"/>
      <c r="J82" s="79"/>
      <c r="K82" s="78"/>
      <c r="L82" s="79"/>
      <c r="M82" s="78"/>
      <c r="N82" s="79"/>
      <c r="O82" s="78"/>
      <c r="P82" s="79"/>
      <c r="Q82" s="78"/>
      <c r="R82" s="79"/>
      <c r="S82" s="78"/>
      <c r="T82" s="79"/>
      <c r="U82" s="99"/>
      <c r="V82" s="100"/>
      <c r="W82" s="99"/>
      <c r="X82" s="100"/>
      <c r="Y82" s="99"/>
      <c r="Z82" s="100"/>
      <c r="AA82" s="99"/>
      <c r="AB82" s="100"/>
      <c r="AC82" s="99"/>
      <c r="AD82" s="100"/>
      <c r="AE82" s="99"/>
      <c r="AF82" s="100"/>
      <c r="AG82" s="99"/>
      <c r="AH82" s="100"/>
      <c r="AI82" s="99"/>
      <c r="AJ82" s="100"/>
      <c r="AK82" s="108"/>
      <c r="AL82" s="108"/>
      <c r="AM82" s="108"/>
      <c r="AN82" s="108"/>
      <c r="AO82" s="108"/>
      <c r="AP82" s="108"/>
      <c r="AQ82" s="110"/>
      <c r="AR82" s="108"/>
      <c r="AS82" s="108"/>
      <c r="AT82" s="108"/>
      <c r="AU82" s="108"/>
      <c r="AV82" s="108"/>
      <c r="AW82" s="108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108"/>
      <c r="BQ82" s="108"/>
      <c r="BR82" s="108"/>
      <c r="BS82" s="108"/>
      <c r="BT82" s="108"/>
      <c r="BU82" s="108"/>
      <c r="BV82" s="108"/>
      <c r="BW82" s="108"/>
    </row>
    <row r="83" s="3" customFormat="1" spans="1:75">
      <c r="A83" s="115" t="str">
        <f>O40</f>
        <v>エストレーラ</v>
      </c>
      <c r="B83" s="52"/>
      <c r="C83" s="52"/>
      <c r="D83" s="53"/>
      <c r="E83" s="63" t="str">
        <f>IF(I82="","",IF(E84=G84,"△",IF(E84&gt;G84,"○","×")))</f>
        <v/>
      </c>
      <c r="F83" s="64"/>
      <c r="G83" s="64"/>
      <c r="H83" s="65"/>
      <c r="I83" s="80"/>
      <c r="J83" s="81"/>
      <c r="K83" s="81"/>
      <c r="L83" s="82"/>
      <c r="M83" s="63" t="str">
        <f>IF(M84="","",IF(M84=O84,"△",IF(M84&gt;O84,"○","×")))</f>
        <v/>
      </c>
      <c r="N83" s="64"/>
      <c r="O83" s="64"/>
      <c r="P83" s="65"/>
      <c r="Q83" s="63" t="str">
        <f>IF(Q84="","",IF(Q84=S84,"△",IF(Q84&gt;S84,"○","×")))</f>
        <v/>
      </c>
      <c r="R83" s="64"/>
      <c r="S83" s="64"/>
      <c r="T83" s="65"/>
      <c r="U83" s="97" t="str">
        <f>IF(AP81=0,"",COUNTIF(E83:T83,"○"))</f>
        <v/>
      </c>
      <c r="V83" s="98"/>
      <c r="W83" s="97" t="str">
        <f>IF(AP81=0,"",COUNTIF(E83:T83,"×"))</f>
        <v/>
      </c>
      <c r="X83" s="98"/>
      <c r="Y83" s="97" t="str">
        <f>IF(AP81=0,"",COUNTIF(E83:T83,"△"))</f>
        <v/>
      </c>
      <c r="Z83" s="98"/>
      <c r="AA83" s="97" t="str">
        <f>IF(AP81=0,"",U83*3+Y83)</f>
        <v/>
      </c>
      <c r="AB83" s="98"/>
      <c r="AC83" s="97" t="str">
        <f>IF(AP81=0,"",SUM(E84,I84,M84,Q84))</f>
        <v/>
      </c>
      <c r="AD83" s="98"/>
      <c r="AE83" s="97" t="str">
        <f>IF(AP81=0,"",SUM(G84,K84,O84,S84))</f>
        <v/>
      </c>
      <c r="AF83" s="98"/>
      <c r="AG83" s="97" t="str">
        <f>IF(AP81=0,"",SUM(AC83,-AE83))</f>
        <v/>
      </c>
      <c r="AH83" s="98"/>
      <c r="AI83" s="97" t="str">
        <f>IF(AP81=0,"",_xlfn.RANK.EQ(AQ83,AQ81:AQ88))</f>
        <v/>
      </c>
      <c r="AJ83" s="98"/>
      <c r="AK83" s="108"/>
      <c r="AL83" s="108"/>
      <c r="AM83" s="108"/>
      <c r="AN83" s="108"/>
      <c r="AO83" s="108"/>
      <c r="AP83" s="108"/>
      <c r="AQ83" s="110" t="str">
        <f>IF(AP81=0,"",10000000000+(AA83*100000000)+(100000+(AG83*1000))+(AC83))</f>
        <v/>
      </c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108"/>
      <c r="BQ83" s="108"/>
      <c r="BR83" s="108"/>
      <c r="BS83" s="108"/>
      <c r="BT83" s="108"/>
      <c r="BU83" s="108"/>
      <c r="BV83" s="108"/>
      <c r="BW83" s="108"/>
    </row>
    <row r="84" s="3" customFormat="1" spans="1:75">
      <c r="A84" s="57"/>
      <c r="B84" s="58"/>
      <c r="C84" s="58"/>
      <c r="D84" s="59"/>
      <c r="E84" s="66" t="str">
        <f>IF(K82="","",K82)</f>
        <v/>
      </c>
      <c r="F84" s="67"/>
      <c r="G84" s="66" t="str">
        <f>IF(I82="","",I82)</f>
        <v/>
      </c>
      <c r="H84" s="67"/>
      <c r="I84" s="83"/>
      <c r="J84" s="84"/>
      <c r="K84" s="84"/>
      <c r="L84" s="85"/>
      <c r="M84" s="86"/>
      <c r="N84" s="87"/>
      <c r="O84" s="86"/>
      <c r="P84" s="87"/>
      <c r="Q84" s="86"/>
      <c r="R84" s="87"/>
      <c r="S84" s="86"/>
      <c r="T84" s="87"/>
      <c r="U84" s="99"/>
      <c r="V84" s="100"/>
      <c r="W84" s="99"/>
      <c r="X84" s="100"/>
      <c r="Y84" s="99"/>
      <c r="Z84" s="100"/>
      <c r="AA84" s="99"/>
      <c r="AB84" s="100"/>
      <c r="AC84" s="99"/>
      <c r="AD84" s="100"/>
      <c r="AE84" s="99"/>
      <c r="AF84" s="100"/>
      <c r="AG84" s="99"/>
      <c r="AH84" s="100"/>
      <c r="AI84" s="99"/>
      <c r="AJ84" s="100"/>
      <c r="AK84" s="108"/>
      <c r="AL84" s="108"/>
      <c r="AM84" s="108"/>
      <c r="AN84" s="108"/>
      <c r="AO84" s="108"/>
      <c r="AP84" s="108"/>
      <c r="AQ84" s="110"/>
      <c r="AR84" s="108"/>
      <c r="AS84" s="108"/>
      <c r="AT84" s="108"/>
      <c r="AU84" s="108"/>
      <c r="AV84" s="108"/>
      <c r="AW84" s="108"/>
      <c r="AX84" s="108"/>
      <c r="AY84" s="108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108"/>
      <c r="BQ84" s="108"/>
      <c r="BR84" s="108"/>
      <c r="BS84" s="108"/>
      <c r="BT84" s="108"/>
      <c r="BU84" s="108"/>
      <c r="BV84" s="108"/>
      <c r="BW84" s="108"/>
    </row>
    <row r="85" s="3" customFormat="1" spans="1:75">
      <c r="A85" s="115" t="str">
        <f>O41</f>
        <v>フェニックス</v>
      </c>
      <c r="B85" s="52"/>
      <c r="C85" s="52"/>
      <c r="D85" s="53"/>
      <c r="E85" s="63" t="str">
        <f>IF(M82="","",IF(E86=G86,"△",IF(E86&gt;G86,"○","×")))</f>
        <v/>
      </c>
      <c r="F85" s="64"/>
      <c r="G85" s="64"/>
      <c r="H85" s="65"/>
      <c r="I85" s="63" t="str">
        <f>IF(M84="","",IF(I86=K86,"△",IF(I86&gt;K86,"○","×")))</f>
        <v/>
      </c>
      <c r="J85" s="64"/>
      <c r="K85" s="64"/>
      <c r="L85" s="65"/>
      <c r="M85" s="117"/>
      <c r="N85" s="118"/>
      <c r="O85" s="118"/>
      <c r="P85" s="119"/>
      <c r="Q85" s="63" t="str">
        <f>IF(Q86="","",IF(Q86=S86,"△",IF(Q86&gt;S86,"○","×")))</f>
        <v/>
      </c>
      <c r="R85" s="64"/>
      <c r="S85" s="64"/>
      <c r="T85" s="65"/>
      <c r="U85" s="97" t="str">
        <f>IF(AP81=0,"",COUNTIF(E85:T85,"○"))</f>
        <v/>
      </c>
      <c r="V85" s="98"/>
      <c r="W85" s="97" t="str">
        <f>IF(AP81=0,"",COUNTIF(E85:T85,"×"))</f>
        <v/>
      </c>
      <c r="X85" s="98"/>
      <c r="Y85" s="97" t="str">
        <f>IF(AP81=0,"",COUNTIF(E85:T85,"△"))</f>
        <v/>
      </c>
      <c r="Z85" s="98"/>
      <c r="AA85" s="97" t="str">
        <f>IF(AP81=0,"",U85*3+Y85)</f>
        <v/>
      </c>
      <c r="AB85" s="98"/>
      <c r="AC85" s="97" t="str">
        <f>IF(AP81=0,"",SUM(E86,I86,M86,Q86))</f>
        <v/>
      </c>
      <c r="AD85" s="98"/>
      <c r="AE85" s="97" t="str">
        <f>IF(AP81=0,"",SUM(G86,K86,O86,S86))</f>
        <v/>
      </c>
      <c r="AF85" s="98"/>
      <c r="AG85" s="97" t="str">
        <f>IF(AP81=0,"",SUM(AC85,-AE85))</f>
        <v/>
      </c>
      <c r="AH85" s="98"/>
      <c r="AI85" s="97" t="str">
        <f>IF(AP81=0,"",_xlfn.RANK.EQ(AQ85,AQ81:AQ88))</f>
        <v/>
      </c>
      <c r="AJ85" s="98"/>
      <c r="AK85" s="108"/>
      <c r="AL85" s="108"/>
      <c r="AM85" s="108"/>
      <c r="AN85" s="108"/>
      <c r="AO85" s="108"/>
      <c r="AP85" s="108"/>
      <c r="AQ85" s="110" t="str">
        <f>IF(AP81=0,"",10000000000+(AA85*100000000)+(100000+(AG85*1000))+(AC85))</f>
        <v/>
      </c>
      <c r="AR85" s="108"/>
      <c r="AS85" s="108"/>
      <c r="AT85" s="108"/>
      <c r="AU85" s="108"/>
      <c r="AV85" s="108"/>
      <c r="AW85" s="108"/>
      <c r="AX85" s="108"/>
      <c r="AY85" s="108"/>
      <c r="AZ85" s="108"/>
      <c r="BA85" s="108"/>
      <c r="BB85" s="108"/>
      <c r="BC85" s="108"/>
      <c r="BD85" s="108"/>
      <c r="BE85" s="108"/>
      <c r="BF85" s="108"/>
      <c r="BG85" s="108"/>
      <c r="BH85" s="108"/>
      <c r="BI85" s="108"/>
      <c r="BJ85" s="108"/>
      <c r="BK85" s="108"/>
      <c r="BL85" s="108"/>
      <c r="BM85" s="108"/>
      <c r="BN85" s="108"/>
      <c r="BO85" s="108"/>
      <c r="BP85" s="108"/>
      <c r="BQ85" s="108"/>
      <c r="BR85" s="108"/>
      <c r="BS85" s="108"/>
      <c r="BT85" s="108"/>
      <c r="BU85" s="108"/>
      <c r="BV85" s="108"/>
      <c r="BW85" s="108"/>
    </row>
    <row r="86" s="3" customFormat="1" spans="1:75">
      <c r="A86" s="57"/>
      <c r="B86" s="58"/>
      <c r="C86" s="58"/>
      <c r="D86" s="59"/>
      <c r="E86" s="111" t="str">
        <f>IF(O82="","",O82)</f>
        <v/>
      </c>
      <c r="F86" s="112"/>
      <c r="G86" s="111" t="str">
        <f>IF(M82="","",M82)</f>
        <v/>
      </c>
      <c r="H86" s="112"/>
      <c r="I86" s="111" t="str">
        <f>IF(O84="","",O84)</f>
        <v/>
      </c>
      <c r="J86" s="112"/>
      <c r="K86" s="111" t="str">
        <f>IF(M84="","",M84)</f>
        <v/>
      </c>
      <c r="L86" s="112"/>
      <c r="M86" s="120"/>
      <c r="N86" s="121"/>
      <c r="O86" s="121"/>
      <c r="P86" s="122"/>
      <c r="Q86" s="134"/>
      <c r="R86" s="135"/>
      <c r="S86" s="134"/>
      <c r="T86" s="135"/>
      <c r="U86" s="99"/>
      <c r="V86" s="100"/>
      <c r="W86" s="99"/>
      <c r="X86" s="100"/>
      <c r="Y86" s="99"/>
      <c r="Z86" s="100"/>
      <c r="AA86" s="99"/>
      <c r="AB86" s="100"/>
      <c r="AC86" s="99"/>
      <c r="AD86" s="100"/>
      <c r="AE86" s="99"/>
      <c r="AF86" s="100"/>
      <c r="AG86" s="99"/>
      <c r="AH86" s="100"/>
      <c r="AI86" s="99"/>
      <c r="AJ86" s="100"/>
      <c r="AK86" s="108"/>
      <c r="AL86" s="108"/>
      <c r="AM86" s="108"/>
      <c r="AN86" s="108"/>
      <c r="AO86" s="108"/>
      <c r="AP86" s="108"/>
      <c r="AQ86" s="110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108"/>
      <c r="BQ86" s="108"/>
      <c r="BR86" s="108"/>
      <c r="BS86" s="108"/>
      <c r="BT86" s="108"/>
      <c r="BU86" s="108"/>
      <c r="BV86" s="108"/>
      <c r="BW86" s="108"/>
    </row>
    <row r="87" s="3" customFormat="1" spans="1:75">
      <c r="A87" s="51" t="s">
        <v>116</v>
      </c>
      <c r="B87" s="52"/>
      <c r="C87" s="52"/>
      <c r="D87" s="53"/>
      <c r="E87" s="63" t="str">
        <f>IF(Q82="","",IF(E88=G88,"△",IF(E88&gt;G88,"○","×")))</f>
        <v/>
      </c>
      <c r="F87" s="64"/>
      <c r="G87" s="64"/>
      <c r="H87" s="65"/>
      <c r="I87" s="63" t="str">
        <f>IF(Q84="","",IF(I88=K88,"△",IF(I88&gt;K88,"○","×")))</f>
        <v/>
      </c>
      <c r="J87" s="64"/>
      <c r="K87" s="64"/>
      <c r="L87" s="65"/>
      <c r="M87" s="63" t="str">
        <f>IF(Q86="","",IF(M88=O88,"△",IF(M88&gt;O88,"○","×")))</f>
        <v/>
      </c>
      <c r="N87" s="64"/>
      <c r="O87" s="64"/>
      <c r="P87" s="65"/>
      <c r="Q87" s="80"/>
      <c r="R87" s="81"/>
      <c r="S87" s="81"/>
      <c r="T87" s="82"/>
      <c r="U87" s="97"/>
      <c r="V87" s="98"/>
      <c r="W87" s="97"/>
      <c r="X87" s="98"/>
      <c r="Y87" s="97"/>
      <c r="Z87" s="98"/>
      <c r="AA87" s="97"/>
      <c r="AB87" s="98"/>
      <c r="AC87" s="97"/>
      <c r="AD87" s="98"/>
      <c r="AE87" s="97"/>
      <c r="AF87" s="98"/>
      <c r="AG87" s="97"/>
      <c r="AH87" s="98"/>
      <c r="AI87" s="97"/>
      <c r="AJ87" s="98"/>
      <c r="AK87" s="108"/>
      <c r="AL87" s="108"/>
      <c r="AM87" s="108"/>
      <c r="AN87" s="108"/>
      <c r="AO87" s="108"/>
      <c r="AP87" s="108"/>
      <c r="AQ87" s="110"/>
      <c r="AR87" s="108"/>
      <c r="AS87" s="108"/>
      <c r="AT87" s="108"/>
      <c r="AU87" s="108"/>
      <c r="AV87" s="108"/>
      <c r="AW87" s="108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108"/>
      <c r="BQ87" s="108"/>
      <c r="BR87" s="108"/>
      <c r="BS87" s="108"/>
      <c r="BT87" s="108"/>
      <c r="BU87" s="108"/>
      <c r="BV87" s="108"/>
      <c r="BW87" s="108"/>
    </row>
    <row r="88" s="3" customFormat="1" spans="1:75">
      <c r="A88" s="57"/>
      <c r="B88" s="58"/>
      <c r="C88" s="58"/>
      <c r="D88" s="59"/>
      <c r="E88" s="113" t="str">
        <f>IF(S82="","",S82)</f>
        <v/>
      </c>
      <c r="F88" s="113"/>
      <c r="G88" s="113" t="str">
        <f>IF(Q82="","",Q82)</f>
        <v/>
      </c>
      <c r="H88" s="113"/>
      <c r="I88" s="113" t="str">
        <f>IF(S84="","",S84)</f>
        <v/>
      </c>
      <c r="J88" s="113"/>
      <c r="K88" s="113" t="str">
        <f>IF(Q84="","",Q84)</f>
        <v/>
      </c>
      <c r="L88" s="113"/>
      <c r="M88" s="113" t="str">
        <f>IF(S86="","",S86)</f>
        <v/>
      </c>
      <c r="N88" s="113"/>
      <c r="O88" s="113" t="str">
        <f>IF(Q86="","",Q86)</f>
        <v/>
      </c>
      <c r="P88" s="113"/>
      <c r="Q88" s="83"/>
      <c r="R88" s="84"/>
      <c r="S88" s="84"/>
      <c r="T88" s="85"/>
      <c r="U88" s="99"/>
      <c r="V88" s="100"/>
      <c r="W88" s="99"/>
      <c r="X88" s="100"/>
      <c r="Y88" s="99"/>
      <c r="Z88" s="100"/>
      <c r="AA88" s="99"/>
      <c r="AB88" s="100"/>
      <c r="AC88" s="99"/>
      <c r="AD88" s="100"/>
      <c r="AE88" s="99"/>
      <c r="AF88" s="100"/>
      <c r="AG88" s="99"/>
      <c r="AH88" s="100"/>
      <c r="AI88" s="99"/>
      <c r="AJ88" s="100"/>
      <c r="AK88" s="108"/>
      <c r="AL88" s="108"/>
      <c r="AM88" s="108"/>
      <c r="AN88" s="108"/>
      <c r="AO88" s="108"/>
      <c r="AP88" s="108"/>
      <c r="AQ88" s="110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108"/>
      <c r="BQ88" s="108"/>
      <c r="BR88" s="108"/>
      <c r="BS88" s="108"/>
      <c r="BT88" s="108"/>
      <c r="BU88" s="108"/>
      <c r="BV88" s="108"/>
      <c r="BW88" s="108"/>
    </row>
    <row r="89" s="4" customFormat="1" spans="1:75">
      <c r="A89" s="114"/>
      <c r="B89" s="114"/>
      <c r="C89" s="114"/>
      <c r="D89" s="114"/>
      <c r="V89" s="136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P89" s="142"/>
      <c r="AQ89" s="142"/>
      <c r="AR89" s="142"/>
      <c r="AS89" s="142"/>
      <c r="AT89" s="142"/>
      <c r="AU89" s="142"/>
      <c r="AV89" s="142"/>
      <c r="AW89" s="142"/>
      <c r="AX89" s="142"/>
      <c r="AY89" s="142"/>
      <c r="AZ89" s="142"/>
      <c r="BA89" s="142"/>
      <c r="BB89" s="142"/>
      <c r="BC89" s="142"/>
      <c r="BD89" s="142"/>
      <c r="BE89" s="142"/>
      <c r="BF89" s="142"/>
      <c r="BG89" s="142"/>
      <c r="BH89" s="142"/>
      <c r="BI89" s="142"/>
      <c r="BJ89" s="142"/>
      <c r="BK89" s="142"/>
      <c r="BL89" s="142"/>
      <c r="BM89" s="142"/>
      <c r="BN89" s="142"/>
      <c r="BO89" s="142"/>
      <c r="BP89" s="142"/>
      <c r="BQ89" s="142"/>
      <c r="BR89" s="142"/>
      <c r="BS89" s="142"/>
      <c r="BT89" s="142"/>
      <c r="BU89" s="142"/>
      <c r="BV89" s="142"/>
      <c r="BW89" s="142"/>
    </row>
    <row r="90" s="3" customFormat="1" spans="1:75">
      <c r="A90" s="45" t="s">
        <v>32</v>
      </c>
      <c r="B90" s="46"/>
      <c r="C90" s="46"/>
      <c r="D90" s="47"/>
      <c r="E90" s="48" t="str">
        <f>A91</f>
        <v>北部FCA</v>
      </c>
      <c r="F90" s="49"/>
      <c r="G90" s="49"/>
      <c r="H90" s="50"/>
      <c r="I90" s="18" t="str">
        <f>A93</f>
        <v>グラッソ</v>
      </c>
      <c r="J90" s="49"/>
      <c r="K90" s="49"/>
      <c r="L90" s="50"/>
      <c r="M90" s="76" t="str">
        <f>A95</f>
        <v>アステラーソ</v>
      </c>
      <c r="N90" s="77"/>
      <c r="O90" s="77"/>
      <c r="P90" s="67"/>
      <c r="Q90" s="18" t="str">
        <f>A97</f>
        <v>-</v>
      </c>
      <c r="R90" s="49"/>
      <c r="S90" s="49"/>
      <c r="T90" s="50"/>
      <c r="U90" s="18" t="s">
        <v>107</v>
      </c>
      <c r="V90" s="20"/>
      <c r="W90" s="66" t="s">
        <v>108</v>
      </c>
      <c r="X90" s="67"/>
      <c r="Y90" s="66" t="s">
        <v>109</v>
      </c>
      <c r="Z90" s="67"/>
      <c r="AA90" s="48" t="s">
        <v>110</v>
      </c>
      <c r="AB90" s="50"/>
      <c r="AC90" s="48" t="s">
        <v>111</v>
      </c>
      <c r="AD90" s="50"/>
      <c r="AE90" s="48" t="s">
        <v>112</v>
      </c>
      <c r="AF90" s="50"/>
      <c r="AG90" s="48" t="s">
        <v>113</v>
      </c>
      <c r="AH90" s="50"/>
      <c r="AI90" s="48" t="s">
        <v>114</v>
      </c>
      <c r="AJ90" s="50"/>
      <c r="AP90" s="108"/>
      <c r="AQ90" s="108"/>
      <c r="AR90" s="108"/>
      <c r="AS90" s="108"/>
      <c r="AT90" s="108"/>
      <c r="AU90" s="108"/>
      <c r="AV90" s="108"/>
      <c r="AW90" s="108"/>
      <c r="AX90" s="108"/>
      <c r="AY90" s="108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108"/>
      <c r="BQ90" s="108"/>
      <c r="BR90" s="108"/>
      <c r="BS90" s="108"/>
      <c r="BT90" s="108"/>
      <c r="BU90" s="108"/>
      <c r="BV90" s="108"/>
      <c r="BW90" s="108"/>
    </row>
    <row r="91" s="3" customFormat="1" spans="1:75">
      <c r="A91" s="115" t="str">
        <f>U39</f>
        <v>北部FCA</v>
      </c>
      <c r="B91" s="52"/>
      <c r="C91" s="52"/>
      <c r="D91" s="53"/>
      <c r="E91" s="54"/>
      <c r="F91" s="55"/>
      <c r="G91" s="55"/>
      <c r="H91" s="56"/>
      <c r="I91" s="63" t="str">
        <f>IF(I92="","",IF(I92=K92,"△",IF(I92&gt;K92,"○","×")))</f>
        <v/>
      </c>
      <c r="J91" s="64"/>
      <c r="K91" s="64"/>
      <c r="L91" s="65"/>
      <c r="M91" s="63" t="str">
        <f>IF(M92="","",IF(M92=O92,"△",IF(M92&gt;O92,"○","×")))</f>
        <v/>
      </c>
      <c r="N91" s="64"/>
      <c r="O91" s="64"/>
      <c r="P91" s="65"/>
      <c r="Q91" s="63" t="str">
        <f>IF(Q92="","",IF(Q92=S92,"△",IF(Q92&gt;S92,"○","×")))</f>
        <v/>
      </c>
      <c r="R91" s="64"/>
      <c r="S91" s="64"/>
      <c r="T91" s="65"/>
      <c r="U91" s="97" t="str">
        <f>IF(AP91=0,"",COUNTIF(E91:T91,"○"))</f>
        <v/>
      </c>
      <c r="V91" s="98"/>
      <c r="W91" s="97" t="str">
        <f>IF(AP91=0,"",COUNTIF(E91:T91,"×"))</f>
        <v/>
      </c>
      <c r="X91" s="98"/>
      <c r="Y91" s="97" t="str">
        <f>IF(AP91=0,"",COUNTIF(E91:T91,"△"))</f>
        <v/>
      </c>
      <c r="Z91" s="98"/>
      <c r="AA91" s="97" t="str">
        <f>IF(AP91=0,"",U91*3+Y91)</f>
        <v/>
      </c>
      <c r="AB91" s="98"/>
      <c r="AC91" s="97" t="str">
        <f>IF(AP91=0,"",SUM(E92,I92,M92,Q92))</f>
        <v/>
      </c>
      <c r="AD91" s="98"/>
      <c r="AE91" s="97" t="str">
        <f>IF(AP91=0,"",SUM(G92,K92,O92,S92))</f>
        <v/>
      </c>
      <c r="AF91" s="98"/>
      <c r="AG91" s="97" t="str">
        <f>IF(AP91=0,"",SUM(AC91,-AE91))</f>
        <v/>
      </c>
      <c r="AH91" s="98"/>
      <c r="AI91" s="97" t="str">
        <f>IF(AP91=0,"",_xlfn.RANK.EQ(AQ91,AQ91:AQ98))</f>
        <v/>
      </c>
      <c r="AJ91" s="98"/>
      <c r="AK91" s="108"/>
      <c r="AL91" s="108"/>
      <c r="AM91" s="108"/>
      <c r="AN91" s="108"/>
      <c r="AO91" s="108"/>
      <c r="AP91" s="108">
        <f>COUNTA(I92:T92,M94:T94,Q96:T96)</f>
        <v>0</v>
      </c>
      <c r="AQ91" s="110" t="str">
        <f>IF(AP91=0,"",10000000000+(AA91*100000000)+(100000+(AG91*1000))+(AC91))</f>
        <v/>
      </c>
      <c r="AR91" s="108"/>
      <c r="AS91" s="108"/>
      <c r="AT91" s="108"/>
      <c r="AU91" s="108"/>
      <c r="AV91" s="108"/>
      <c r="AW91" s="10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108"/>
      <c r="BI91" s="108"/>
      <c r="BJ91" s="108"/>
      <c r="BK91" s="108"/>
      <c r="BL91" s="108"/>
      <c r="BM91" s="108"/>
      <c r="BN91" s="108"/>
      <c r="BO91" s="108"/>
      <c r="BP91" s="108"/>
      <c r="BQ91" s="108"/>
      <c r="BR91" s="108"/>
      <c r="BS91" s="108"/>
      <c r="BT91" s="108"/>
      <c r="BU91" s="108"/>
      <c r="BV91" s="108"/>
      <c r="BW91" s="108"/>
    </row>
    <row r="92" s="3" customFormat="1" spans="1:75">
      <c r="A92" s="57"/>
      <c r="B92" s="58"/>
      <c r="C92" s="58"/>
      <c r="D92" s="59"/>
      <c r="E92" s="60"/>
      <c r="F92" s="61"/>
      <c r="G92" s="61"/>
      <c r="H92" s="62"/>
      <c r="I92" s="78"/>
      <c r="J92" s="79"/>
      <c r="K92" s="78"/>
      <c r="L92" s="79"/>
      <c r="M92" s="78"/>
      <c r="N92" s="79"/>
      <c r="O92" s="78"/>
      <c r="P92" s="79"/>
      <c r="Q92" s="78"/>
      <c r="R92" s="79"/>
      <c r="S92" s="78"/>
      <c r="T92" s="79"/>
      <c r="U92" s="99"/>
      <c r="V92" s="100"/>
      <c r="W92" s="99"/>
      <c r="X92" s="100"/>
      <c r="Y92" s="99"/>
      <c r="Z92" s="100"/>
      <c r="AA92" s="99"/>
      <c r="AB92" s="100"/>
      <c r="AC92" s="99"/>
      <c r="AD92" s="100"/>
      <c r="AE92" s="99"/>
      <c r="AF92" s="100"/>
      <c r="AG92" s="99"/>
      <c r="AH92" s="100"/>
      <c r="AI92" s="99"/>
      <c r="AJ92" s="100"/>
      <c r="AK92" s="108"/>
      <c r="AL92" s="108"/>
      <c r="AM92" s="108"/>
      <c r="AN92" s="108"/>
      <c r="AO92" s="108"/>
      <c r="AP92" s="108"/>
      <c r="AQ92" s="110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  <c r="BH92" s="108"/>
      <c r="BI92" s="108"/>
      <c r="BJ92" s="108"/>
      <c r="BK92" s="108"/>
      <c r="BL92" s="108"/>
      <c r="BM92" s="108"/>
      <c r="BN92" s="108"/>
      <c r="BO92" s="108"/>
      <c r="BP92" s="108"/>
      <c r="BQ92" s="108"/>
      <c r="BR92" s="108"/>
      <c r="BS92" s="108"/>
      <c r="BT92" s="108"/>
      <c r="BU92" s="108"/>
      <c r="BV92" s="108"/>
      <c r="BW92" s="108"/>
    </row>
    <row r="93" s="3" customFormat="1" spans="1:75">
      <c r="A93" s="115" t="str">
        <f>U40</f>
        <v>グラッソ</v>
      </c>
      <c r="B93" s="52"/>
      <c r="C93" s="52"/>
      <c r="D93" s="53"/>
      <c r="E93" s="63" t="str">
        <f>IF(I92="","",IF(E94=G94,"△",IF(E94&gt;G94,"○","×")))</f>
        <v/>
      </c>
      <c r="F93" s="64"/>
      <c r="G93" s="64"/>
      <c r="H93" s="65"/>
      <c r="I93" s="80"/>
      <c r="J93" s="81"/>
      <c r="K93" s="81"/>
      <c r="L93" s="82"/>
      <c r="M93" s="63" t="str">
        <f>IF(M94="","",IF(M94=O94,"△",IF(M94&gt;O94,"○","×")))</f>
        <v/>
      </c>
      <c r="N93" s="64"/>
      <c r="O93" s="64"/>
      <c r="P93" s="65"/>
      <c r="Q93" s="63" t="str">
        <f>IF(Q94="","",IF(Q94=S94,"△",IF(Q94&gt;S94,"○","×")))</f>
        <v/>
      </c>
      <c r="R93" s="64"/>
      <c r="S93" s="64"/>
      <c r="T93" s="65"/>
      <c r="U93" s="97" t="str">
        <f>IF(AP91=0,"",COUNTIF(E93:T93,"○"))</f>
        <v/>
      </c>
      <c r="V93" s="98"/>
      <c r="W93" s="97" t="str">
        <f>IF(AP91=0,"",COUNTIF(E93:T93,"×"))</f>
        <v/>
      </c>
      <c r="X93" s="98"/>
      <c r="Y93" s="97" t="str">
        <f>IF(AP91=0,"",COUNTIF(E93:T93,"△"))</f>
        <v/>
      </c>
      <c r="Z93" s="98"/>
      <c r="AA93" s="97" t="str">
        <f>IF(AP91=0,"",U93*3+Y93)</f>
        <v/>
      </c>
      <c r="AB93" s="98"/>
      <c r="AC93" s="97" t="str">
        <f>IF(AP91=0,"",SUM(E94,I94,M94,Q94))</f>
        <v/>
      </c>
      <c r="AD93" s="98"/>
      <c r="AE93" s="97" t="str">
        <f>IF(AP91=0,"",SUM(G94,K94,O94,S94))</f>
        <v/>
      </c>
      <c r="AF93" s="98"/>
      <c r="AG93" s="97" t="str">
        <f>IF(AP91=0,"",SUM(AC93,-AE93))</f>
        <v/>
      </c>
      <c r="AH93" s="98"/>
      <c r="AI93" s="97" t="str">
        <f>IF(AP91=0,"",_xlfn.RANK.EQ(AQ93,AQ91:AQ98))</f>
        <v/>
      </c>
      <c r="AJ93" s="98"/>
      <c r="AK93" s="108"/>
      <c r="AL93" s="108"/>
      <c r="AM93" s="108"/>
      <c r="AN93" s="108"/>
      <c r="AO93" s="108"/>
      <c r="AP93" s="108"/>
      <c r="AQ93" s="110" t="str">
        <f>IF(AP91=0,"",10000000000+(AA93*100000000)+(100000+(AG93*1000))+(AC93))</f>
        <v/>
      </c>
      <c r="AR93" s="108"/>
      <c r="AS93" s="108"/>
      <c r="AT93" s="108"/>
      <c r="AU93" s="108"/>
      <c r="AV93" s="108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108"/>
      <c r="BH93" s="108"/>
      <c r="BI93" s="108"/>
      <c r="BJ93" s="108"/>
      <c r="BK93" s="108"/>
      <c r="BL93" s="108"/>
      <c r="BM93" s="108"/>
      <c r="BN93" s="108"/>
      <c r="BO93" s="108"/>
      <c r="BP93" s="108"/>
      <c r="BQ93" s="108"/>
      <c r="BR93" s="108"/>
      <c r="BS93" s="108"/>
      <c r="BT93" s="108"/>
      <c r="BU93" s="108"/>
      <c r="BV93" s="108"/>
      <c r="BW93" s="108"/>
    </row>
    <row r="94" s="3" customFormat="1" spans="1:75">
      <c r="A94" s="57"/>
      <c r="B94" s="58"/>
      <c r="C94" s="58"/>
      <c r="D94" s="59"/>
      <c r="E94" s="66" t="str">
        <f>IF(K92="","",K92)</f>
        <v/>
      </c>
      <c r="F94" s="67"/>
      <c r="G94" s="66" t="str">
        <f>IF(I92="","",I92)</f>
        <v/>
      </c>
      <c r="H94" s="67"/>
      <c r="I94" s="83"/>
      <c r="J94" s="84"/>
      <c r="K94" s="84"/>
      <c r="L94" s="85"/>
      <c r="M94" s="86"/>
      <c r="N94" s="87"/>
      <c r="O94" s="86"/>
      <c r="P94" s="87"/>
      <c r="Q94" s="86"/>
      <c r="R94" s="87"/>
      <c r="S94" s="86"/>
      <c r="T94" s="87"/>
      <c r="U94" s="99"/>
      <c r="V94" s="100"/>
      <c r="W94" s="99"/>
      <c r="X94" s="100"/>
      <c r="Y94" s="99"/>
      <c r="Z94" s="100"/>
      <c r="AA94" s="99"/>
      <c r="AB94" s="100"/>
      <c r="AC94" s="99"/>
      <c r="AD94" s="100"/>
      <c r="AE94" s="99"/>
      <c r="AF94" s="100"/>
      <c r="AG94" s="99"/>
      <c r="AH94" s="100"/>
      <c r="AI94" s="99"/>
      <c r="AJ94" s="100"/>
      <c r="AK94" s="108"/>
      <c r="AL94" s="108"/>
      <c r="AM94" s="108"/>
      <c r="AN94" s="108"/>
      <c r="AO94" s="108"/>
      <c r="AP94" s="108"/>
      <c r="AQ94" s="110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  <c r="BH94" s="108"/>
      <c r="BI94" s="108"/>
      <c r="BJ94" s="108"/>
      <c r="BK94" s="108"/>
      <c r="BL94" s="108"/>
      <c r="BM94" s="108"/>
      <c r="BN94" s="108"/>
      <c r="BO94" s="108"/>
      <c r="BP94" s="108"/>
      <c r="BQ94" s="108"/>
      <c r="BR94" s="108"/>
      <c r="BS94" s="108"/>
      <c r="BT94" s="108"/>
      <c r="BU94" s="108"/>
      <c r="BV94" s="108"/>
      <c r="BW94" s="108"/>
    </row>
    <row r="95" s="3" customFormat="1" spans="1:75">
      <c r="A95" s="115" t="str">
        <f>U41</f>
        <v>アステラーソ</v>
      </c>
      <c r="B95" s="52"/>
      <c r="C95" s="52"/>
      <c r="D95" s="53"/>
      <c r="E95" s="63" t="str">
        <f>IF(M92="","",IF(E96=G96,"△",IF(E96&gt;G96,"○","×")))</f>
        <v/>
      </c>
      <c r="F95" s="64"/>
      <c r="G95" s="64"/>
      <c r="H95" s="65"/>
      <c r="I95" s="63" t="str">
        <f>IF(M94="","",IF(I96=K96,"△",IF(I96&gt;K96,"○","×")))</f>
        <v/>
      </c>
      <c r="J95" s="64"/>
      <c r="K95" s="64"/>
      <c r="L95" s="65"/>
      <c r="M95" s="117"/>
      <c r="N95" s="118"/>
      <c r="O95" s="118"/>
      <c r="P95" s="119"/>
      <c r="Q95" s="63" t="str">
        <f>IF(Q96="","",IF(Q96=S96,"△",IF(Q96&gt;S96,"○","×")))</f>
        <v/>
      </c>
      <c r="R95" s="64"/>
      <c r="S95" s="64"/>
      <c r="T95" s="65"/>
      <c r="U95" s="97" t="str">
        <f>IF(AP91=0,"",COUNTIF(E95:T95,"○"))</f>
        <v/>
      </c>
      <c r="V95" s="98"/>
      <c r="W95" s="97" t="str">
        <f>IF(AP91=0,"",COUNTIF(E95:T95,"×"))</f>
        <v/>
      </c>
      <c r="X95" s="98"/>
      <c r="Y95" s="97" t="str">
        <f>IF(AP91=0,"",COUNTIF(E95:T95,"△"))</f>
        <v/>
      </c>
      <c r="Z95" s="98"/>
      <c r="AA95" s="97" t="str">
        <f>IF(AP91=0,"",U95*3+Y95)</f>
        <v/>
      </c>
      <c r="AB95" s="98"/>
      <c r="AC95" s="97" t="str">
        <f>IF(AP91=0,"",SUM(E96,I96,M96,Q96))</f>
        <v/>
      </c>
      <c r="AD95" s="98"/>
      <c r="AE95" s="97" t="str">
        <f>IF(AP91=0,"",SUM(G96,K96,O96,S96))</f>
        <v/>
      </c>
      <c r="AF95" s="98"/>
      <c r="AG95" s="97" t="str">
        <f>IF(AP91=0,"",SUM(AC95,-AE95))</f>
        <v/>
      </c>
      <c r="AH95" s="98"/>
      <c r="AI95" s="97" t="str">
        <f>IF(AP91=0,"",_xlfn.RANK.EQ(AQ95,AQ91:AQ98))</f>
        <v/>
      </c>
      <c r="AJ95" s="98"/>
      <c r="AK95" s="108"/>
      <c r="AL95" s="108"/>
      <c r="AM95" s="108"/>
      <c r="AN95" s="108"/>
      <c r="AO95" s="108"/>
      <c r="AP95" s="108"/>
      <c r="AQ95" s="110" t="str">
        <f>IF(AP91=0,"",10000000000+(AA95*100000000)+(100000+(AG95*1000))+(AC95))</f>
        <v/>
      </c>
      <c r="AR95" s="108"/>
      <c r="AS95" s="108"/>
      <c r="AT95" s="108"/>
      <c r="AU95" s="108"/>
      <c r="AV95" s="108"/>
      <c r="AW95" s="108"/>
      <c r="AX95" s="108"/>
      <c r="AY95" s="108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108"/>
      <c r="BQ95" s="108"/>
      <c r="BR95" s="108"/>
      <c r="BS95" s="108"/>
      <c r="BT95" s="108"/>
      <c r="BU95" s="108"/>
      <c r="BV95" s="108"/>
      <c r="BW95" s="108"/>
    </row>
    <row r="96" s="3" customFormat="1" spans="1:75">
      <c r="A96" s="57"/>
      <c r="B96" s="58"/>
      <c r="C96" s="58"/>
      <c r="D96" s="59"/>
      <c r="E96" s="111" t="str">
        <f>IF(O92="","",O92)</f>
        <v/>
      </c>
      <c r="F96" s="112"/>
      <c r="G96" s="111" t="str">
        <f>IF(M92="","",M92)</f>
        <v/>
      </c>
      <c r="H96" s="112"/>
      <c r="I96" s="111" t="str">
        <f>IF(O94="","",O94)</f>
        <v/>
      </c>
      <c r="J96" s="112"/>
      <c r="K96" s="111" t="str">
        <f>IF(M94="","",M94)</f>
        <v/>
      </c>
      <c r="L96" s="112"/>
      <c r="M96" s="120"/>
      <c r="N96" s="121"/>
      <c r="O96" s="121"/>
      <c r="P96" s="122"/>
      <c r="Q96" s="134"/>
      <c r="R96" s="135"/>
      <c r="S96" s="134"/>
      <c r="T96" s="135"/>
      <c r="U96" s="99"/>
      <c r="V96" s="100"/>
      <c r="W96" s="99"/>
      <c r="X96" s="100"/>
      <c r="Y96" s="99"/>
      <c r="Z96" s="100"/>
      <c r="AA96" s="99"/>
      <c r="AB96" s="100"/>
      <c r="AC96" s="99"/>
      <c r="AD96" s="100"/>
      <c r="AE96" s="99"/>
      <c r="AF96" s="100"/>
      <c r="AG96" s="99"/>
      <c r="AH96" s="100"/>
      <c r="AI96" s="99"/>
      <c r="AJ96" s="100"/>
      <c r="AK96" s="108"/>
      <c r="AL96" s="108"/>
      <c r="AM96" s="108"/>
      <c r="AN96" s="108"/>
      <c r="AO96" s="108"/>
      <c r="AP96" s="108"/>
      <c r="AQ96" s="110"/>
      <c r="AR96" s="108"/>
      <c r="AS96" s="108"/>
      <c r="AT96" s="108"/>
      <c r="AU96" s="108"/>
      <c r="AV96" s="108"/>
      <c r="AW96" s="108"/>
      <c r="AX96" s="108"/>
      <c r="AY96" s="108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108"/>
      <c r="BQ96" s="108"/>
      <c r="BR96" s="108"/>
      <c r="BS96" s="108"/>
      <c r="BT96" s="108"/>
      <c r="BU96" s="108"/>
      <c r="BV96" s="108"/>
      <c r="BW96" s="108"/>
    </row>
    <row r="97" s="3" customFormat="1" spans="1:75">
      <c r="A97" s="51" t="s">
        <v>116</v>
      </c>
      <c r="B97" s="52"/>
      <c r="C97" s="52"/>
      <c r="D97" s="53"/>
      <c r="E97" s="63" t="str">
        <f>IF(Q92="","",IF(E98=G98,"△",IF(E98&gt;G98,"○","×")))</f>
        <v/>
      </c>
      <c r="F97" s="64"/>
      <c r="G97" s="64"/>
      <c r="H97" s="65"/>
      <c r="I97" s="63" t="str">
        <f>IF(Q94="","",IF(I98=K98,"△",IF(I98&gt;K98,"○","×")))</f>
        <v/>
      </c>
      <c r="J97" s="64"/>
      <c r="K97" s="64"/>
      <c r="L97" s="65"/>
      <c r="M97" s="63" t="str">
        <f>IF(Q96="","",IF(M98=O98,"△",IF(M98&gt;O98,"○","×")))</f>
        <v/>
      </c>
      <c r="N97" s="64"/>
      <c r="O97" s="64"/>
      <c r="P97" s="65"/>
      <c r="Q97" s="80"/>
      <c r="R97" s="81"/>
      <c r="S97" s="81"/>
      <c r="T97" s="82"/>
      <c r="U97" s="97" t="str">
        <f>IF(AP91=0,"",COUNTIF(E97:T97,"○"))</f>
        <v/>
      </c>
      <c r="V97" s="98"/>
      <c r="W97" s="97" t="str">
        <f>IF(AP91=0,"",COUNTIF(E97:T97,"×"))</f>
        <v/>
      </c>
      <c r="X97" s="98"/>
      <c r="Y97" s="97" t="str">
        <f>IF(AP91=0,"",COUNTIF(E97:T97,"△"))</f>
        <v/>
      </c>
      <c r="Z97" s="98"/>
      <c r="AA97" s="97" t="str">
        <f>IF(AP91=0,"",U97*3+Y97)</f>
        <v/>
      </c>
      <c r="AB97" s="98"/>
      <c r="AC97" s="97" t="str">
        <f>IF(AP91=0,"",SUM(E98,I98,M98,Q98))</f>
        <v/>
      </c>
      <c r="AD97" s="98"/>
      <c r="AE97" s="97" t="str">
        <f>IF(AP91=0,"",SUM(G98,K98,O98,S98))</f>
        <v/>
      </c>
      <c r="AF97" s="98"/>
      <c r="AG97" s="97" t="str">
        <f>IF(AP91=0,"",SUM(AC97,-AE97))</f>
        <v/>
      </c>
      <c r="AH97" s="98"/>
      <c r="AI97" s="97" t="str">
        <f>IF(AP91=0,"",_xlfn.RANK.EQ(AQ97,AQ91:AQ98))</f>
        <v/>
      </c>
      <c r="AJ97" s="98"/>
      <c r="AK97" s="108"/>
      <c r="AL97" s="108"/>
      <c r="AM97" s="108"/>
      <c r="AN97" s="108"/>
      <c r="AO97" s="108"/>
      <c r="AP97" s="108"/>
      <c r="AQ97" s="110" t="str">
        <f>IF(AP91=0,"",10000000000+(AA97*100000000)+(100000+(AG97*1000))+(AC97))</f>
        <v/>
      </c>
      <c r="AR97" s="108"/>
      <c r="AS97" s="108"/>
      <c r="AT97" s="108"/>
      <c r="AU97" s="108"/>
      <c r="AV97" s="108"/>
      <c r="AW97" s="108"/>
      <c r="AX97" s="108"/>
      <c r="AY97" s="108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108"/>
      <c r="BQ97" s="108"/>
      <c r="BR97" s="108"/>
      <c r="BS97" s="108"/>
      <c r="BT97" s="108"/>
      <c r="BU97" s="108"/>
      <c r="BV97" s="108"/>
      <c r="BW97" s="108"/>
    </row>
    <row r="98" s="3" customFormat="1" spans="1:75">
      <c r="A98" s="57"/>
      <c r="B98" s="58"/>
      <c r="C98" s="58"/>
      <c r="D98" s="59"/>
      <c r="E98" s="113" t="str">
        <f>IF(S92="","",S92)</f>
        <v/>
      </c>
      <c r="F98" s="113"/>
      <c r="G98" s="113" t="str">
        <f>IF(Q92="","",Q92)</f>
        <v/>
      </c>
      <c r="H98" s="113"/>
      <c r="I98" s="113" t="str">
        <f>IF(S94="","",S94)</f>
        <v/>
      </c>
      <c r="J98" s="113"/>
      <c r="K98" s="113" t="str">
        <f>IF(Q94="","",Q94)</f>
        <v/>
      </c>
      <c r="L98" s="113"/>
      <c r="M98" s="113" t="str">
        <f>IF(S96="","",S96)</f>
        <v/>
      </c>
      <c r="N98" s="113"/>
      <c r="O98" s="113" t="str">
        <f>IF(Q96="","",Q96)</f>
        <v/>
      </c>
      <c r="P98" s="113"/>
      <c r="Q98" s="83"/>
      <c r="R98" s="84"/>
      <c r="S98" s="84"/>
      <c r="T98" s="85"/>
      <c r="U98" s="99"/>
      <c r="V98" s="100"/>
      <c r="W98" s="99"/>
      <c r="X98" s="100"/>
      <c r="Y98" s="99"/>
      <c r="Z98" s="100"/>
      <c r="AA98" s="99"/>
      <c r="AB98" s="100"/>
      <c r="AC98" s="99"/>
      <c r="AD98" s="100"/>
      <c r="AE98" s="99"/>
      <c r="AF98" s="100"/>
      <c r="AG98" s="99"/>
      <c r="AH98" s="100"/>
      <c r="AI98" s="99"/>
      <c r="AJ98" s="100"/>
      <c r="AK98" s="108"/>
      <c r="AL98" s="108"/>
      <c r="AM98" s="108"/>
      <c r="AN98" s="108"/>
      <c r="AO98" s="108"/>
      <c r="AP98" s="108"/>
      <c r="AQ98" s="110"/>
      <c r="AR98" s="108"/>
      <c r="AS98" s="108"/>
      <c r="AT98" s="108"/>
      <c r="AU98" s="108"/>
      <c r="AV98" s="108"/>
      <c r="AW98" s="108"/>
      <c r="AX98" s="108"/>
      <c r="AY98" s="108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108"/>
      <c r="BQ98" s="108"/>
      <c r="BR98" s="108"/>
      <c r="BS98" s="108"/>
      <c r="BT98" s="108"/>
      <c r="BU98" s="108"/>
      <c r="BV98" s="108"/>
      <c r="BW98" s="108"/>
    </row>
    <row r="99" ht="6" customHeight="1" spans="22:22">
      <c r="V99" s="96"/>
    </row>
    <row r="100" ht="6" customHeight="1" spans="22:22">
      <c r="V100" s="96"/>
    </row>
    <row r="101" spans="22:22">
      <c r="V101" s="96"/>
    </row>
    <row r="102" spans="22:22">
      <c r="V102" s="96"/>
    </row>
    <row r="103" spans="1:2">
      <c r="A103" s="44" t="s">
        <v>117</v>
      </c>
      <c r="B103" s="44"/>
    </row>
    <row r="104" spans="22:22">
      <c r="V104" s="96"/>
    </row>
    <row r="106" spans="8:25">
      <c r="H106" s="116"/>
      <c r="I106" s="116"/>
      <c r="J106" s="125"/>
      <c r="W106" s="131"/>
      <c r="X106" s="137"/>
      <c r="Y106" s="116"/>
    </row>
    <row r="107" s="1" customFormat="1" spans="2:39"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18" t="s">
        <v>7</v>
      </c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20"/>
    </row>
    <row r="108" s="1" customFormat="1" spans="2:40">
      <c r="B108" s="32" t="s">
        <v>63</v>
      </c>
      <c r="C108" s="32"/>
      <c r="D108" s="32"/>
      <c r="E108" s="32"/>
      <c r="F108" s="32"/>
      <c r="G108" s="32" t="s">
        <v>96</v>
      </c>
      <c r="H108" s="32"/>
      <c r="I108" s="32"/>
      <c r="J108" s="32"/>
      <c r="K108" s="32"/>
      <c r="L108" s="32" t="s">
        <v>118</v>
      </c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18" t="s">
        <v>65</v>
      </c>
      <c r="X108" s="19"/>
      <c r="Y108" s="20"/>
      <c r="Z108" s="32" t="s">
        <v>119</v>
      </c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18" t="s">
        <v>65</v>
      </c>
      <c r="AL108" s="19"/>
      <c r="AM108" s="20"/>
      <c r="AN108" s="4"/>
    </row>
    <row r="109" s="1" customFormat="1" spans="2:40">
      <c r="B109" s="32" t="s">
        <v>120</v>
      </c>
      <c r="C109" s="32"/>
      <c r="D109" s="32"/>
      <c r="E109" s="32"/>
      <c r="F109" s="32"/>
      <c r="G109" s="32" t="s">
        <v>121</v>
      </c>
      <c r="H109" s="32"/>
      <c r="I109" s="32"/>
      <c r="J109" s="32"/>
      <c r="K109" s="32"/>
      <c r="L109" s="18" t="s">
        <v>122</v>
      </c>
      <c r="M109" s="19"/>
      <c r="N109" s="19"/>
      <c r="O109" s="19"/>
      <c r="P109" s="20"/>
      <c r="Q109" s="32" t="s">
        <v>69</v>
      </c>
      <c r="R109" s="18"/>
      <c r="S109" s="19"/>
      <c r="T109" s="19"/>
      <c r="U109" s="19" t="s">
        <v>123</v>
      </c>
      <c r="V109" s="20"/>
      <c r="W109" s="18" t="s">
        <v>124</v>
      </c>
      <c r="X109" s="19"/>
      <c r="Y109" s="20"/>
      <c r="Z109" s="32" t="s">
        <v>125</v>
      </c>
      <c r="AA109" s="18"/>
      <c r="AB109" s="19"/>
      <c r="AC109" s="19"/>
      <c r="AD109" s="20"/>
      <c r="AE109" s="32" t="s">
        <v>69</v>
      </c>
      <c r="AF109" s="18"/>
      <c r="AG109" s="19"/>
      <c r="AH109" s="19"/>
      <c r="AI109" s="19" t="s">
        <v>126</v>
      </c>
      <c r="AJ109" s="20"/>
      <c r="AK109" s="18" t="s">
        <v>127</v>
      </c>
      <c r="AL109" s="19"/>
      <c r="AM109" s="20"/>
      <c r="AN109" s="4"/>
    </row>
    <row r="110" s="1" customFormat="1" spans="2:40">
      <c r="B110" s="32" t="s">
        <v>128</v>
      </c>
      <c r="C110" s="32"/>
      <c r="D110" s="32"/>
      <c r="E110" s="32"/>
      <c r="F110" s="32"/>
      <c r="G110" s="32" t="s">
        <v>129</v>
      </c>
      <c r="H110" s="32"/>
      <c r="I110" s="32"/>
      <c r="J110" s="32"/>
      <c r="K110" s="32"/>
      <c r="L110" s="18" t="s">
        <v>130</v>
      </c>
      <c r="M110" s="19"/>
      <c r="N110" s="19"/>
      <c r="O110" s="19"/>
      <c r="P110" s="20"/>
      <c r="Q110" s="32" t="s">
        <v>69</v>
      </c>
      <c r="R110" s="18"/>
      <c r="S110" s="19"/>
      <c r="T110" s="19"/>
      <c r="U110" s="19" t="s">
        <v>131</v>
      </c>
      <c r="V110" s="20"/>
      <c r="W110" s="18" t="s">
        <v>132</v>
      </c>
      <c r="X110" s="19"/>
      <c r="Y110" s="20"/>
      <c r="Z110" s="18" t="s">
        <v>133</v>
      </c>
      <c r="AA110" s="19"/>
      <c r="AB110" s="19"/>
      <c r="AC110" s="19"/>
      <c r="AD110" s="20"/>
      <c r="AE110" s="32" t="s">
        <v>69</v>
      </c>
      <c r="AF110" s="18"/>
      <c r="AG110" s="19"/>
      <c r="AH110" s="19"/>
      <c r="AI110" s="19" t="s">
        <v>134</v>
      </c>
      <c r="AJ110" s="20"/>
      <c r="AK110" s="18" t="s">
        <v>135</v>
      </c>
      <c r="AL110" s="19"/>
      <c r="AM110" s="20"/>
      <c r="AN110" s="4"/>
    </row>
    <row r="111" s="1" customFormat="1" spans="2:40">
      <c r="B111" s="32" t="s">
        <v>136</v>
      </c>
      <c r="C111" s="32"/>
      <c r="D111" s="32"/>
      <c r="E111" s="32"/>
      <c r="F111" s="32"/>
      <c r="G111" s="32" t="s">
        <v>137</v>
      </c>
      <c r="H111" s="32"/>
      <c r="I111" s="32"/>
      <c r="J111" s="32"/>
      <c r="K111" s="32"/>
      <c r="L111" s="18" t="s">
        <v>138</v>
      </c>
      <c r="M111" s="19"/>
      <c r="N111" s="19"/>
      <c r="O111" s="19"/>
      <c r="P111" s="20"/>
      <c r="Q111" s="32" t="s">
        <v>69</v>
      </c>
      <c r="R111" s="18"/>
      <c r="S111" s="19"/>
      <c r="T111" s="19"/>
      <c r="U111" s="19" t="s">
        <v>139</v>
      </c>
      <c r="V111" s="20"/>
      <c r="W111" s="22" t="s">
        <v>140</v>
      </c>
      <c r="X111" s="22"/>
      <c r="Y111" s="22"/>
      <c r="Z111" s="18" t="s">
        <v>141</v>
      </c>
      <c r="AA111" s="19"/>
      <c r="AB111" s="19"/>
      <c r="AC111" s="19"/>
      <c r="AD111" s="20"/>
      <c r="AE111" s="32" t="s">
        <v>69</v>
      </c>
      <c r="AF111" s="18"/>
      <c r="AG111" s="19"/>
      <c r="AH111" s="19"/>
      <c r="AI111" s="19" t="s">
        <v>141</v>
      </c>
      <c r="AJ111" s="20"/>
      <c r="AK111" s="21" t="s">
        <v>142</v>
      </c>
      <c r="AL111" s="22"/>
      <c r="AM111" s="23"/>
      <c r="AN111" s="4"/>
    </row>
    <row r="112" s="1" customFormat="1" spans="2:40">
      <c r="B112" s="32" t="s">
        <v>143</v>
      </c>
      <c r="C112" s="32"/>
      <c r="D112" s="32"/>
      <c r="E112" s="32"/>
      <c r="F112" s="32"/>
      <c r="G112" s="32" t="s">
        <v>144</v>
      </c>
      <c r="H112" s="32"/>
      <c r="I112" s="32"/>
      <c r="J112" s="32"/>
      <c r="K112" s="32"/>
      <c r="L112" s="18" t="s">
        <v>145</v>
      </c>
      <c r="M112" s="19"/>
      <c r="N112" s="19"/>
      <c r="O112" s="19"/>
      <c r="P112" s="20"/>
      <c r="Q112" s="32" t="s">
        <v>69</v>
      </c>
      <c r="R112" s="18"/>
      <c r="S112" s="19"/>
      <c r="T112" s="19"/>
      <c r="U112" s="19" t="s">
        <v>145</v>
      </c>
      <c r="V112" s="20"/>
      <c r="W112" s="22" t="s">
        <v>146</v>
      </c>
      <c r="X112" s="22"/>
      <c r="Y112" s="22"/>
      <c r="Z112" s="18" t="s">
        <v>147</v>
      </c>
      <c r="AA112" s="19"/>
      <c r="AB112" s="19"/>
      <c r="AC112" s="19"/>
      <c r="AD112" s="20"/>
      <c r="AE112" s="32" t="s">
        <v>69</v>
      </c>
      <c r="AF112" s="18"/>
      <c r="AG112" s="19"/>
      <c r="AH112" s="19"/>
      <c r="AI112" s="19" t="s">
        <v>147</v>
      </c>
      <c r="AJ112" s="20"/>
      <c r="AK112" s="21" t="s">
        <v>148</v>
      </c>
      <c r="AL112" s="22"/>
      <c r="AM112" s="23"/>
      <c r="AN112" s="4"/>
    </row>
    <row r="113" s="1" customFormat="1" spans="2:40">
      <c r="B113" s="32" t="s">
        <v>149</v>
      </c>
      <c r="C113" s="32"/>
      <c r="D113" s="32"/>
      <c r="E113" s="32"/>
      <c r="F113" s="32"/>
      <c r="G113" s="32" t="s">
        <v>150</v>
      </c>
      <c r="H113" s="32"/>
      <c r="I113" s="32"/>
      <c r="J113" s="32"/>
      <c r="K113" s="32"/>
      <c r="L113" s="18" t="s">
        <v>151</v>
      </c>
      <c r="M113" s="19"/>
      <c r="N113" s="19"/>
      <c r="O113" s="19"/>
      <c r="P113" s="20"/>
      <c r="Q113" s="32" t="s">
        <v>69</v>
      </c>
      <c r="R113" s="18"/>
      <c r="S113" s="19"/>
      <c r="T113" s="19"/>
      <c r="U113" s="19" t="s">
        <v>152</v>
      </c>
      <c r="V113" s="20"/>
      <c r="W113" s="22" t="s">
        <v>140</v>
      </c>
      <c r="X113" s="22"/>
      <c r="Y113" s="22"/>
      <c r="Z113" s="18" t="s">
        <v>153</v>
      </c>
      <c r="AA113" s="19"/>
      <c r="AB113" s="19"/>
      <c r="AC113" s="19"/>
      <c r="AD113" s="20"/>
      <c r="AE113" s="32" t="s">
        <v>69</v>
      </c>
      <c r="AF113" s="18"/>
      <c r="AG113" s="19"/>
      <c r="AH113" s="19"/>
      <c r="AI113" s="19" t="s">
        <v>154</v>
      </c>
      <c r="AJ113" s="20"/>
      <c r="AK113" s="21" t="s">
        <v>142</v>
      </c>
      <c r="AL113" s="22"/>
      <c r="AM113" s="23"/>
      <c r="AN113" s="4"/>
    </row>
    <row r="114" s="1" customFormat="1" spans="2:40">
      <c r="B114" s="32" t="s">
        <v>155</v>
      </c>
      <c r="C114" s="32"/>
      <c r="D114" s="32"/>
      <c r="E114" s="32"/>
      <c r="F114" s="32"/>
      <c r="G114" s="42" t="s">
        <v>156</v>
      </c>
      <c r="H114" s="42"/>
      <c r="I114" s="42"/>
      <c r="J114" s="42"/>
      <c r="K114" s="42"/>
      <c r="L114" s="126" t="s">
        <v>157</v>
      </c>
      <c r="M114" s="127"/>
      <c r="N114" s="127"/>
      <c r="O114" s="127"/>
      <c r="P114" s="128"/>
      <c r="Q114" s="30" t="s">
        <v>69</v>
      </c>
      <c r="R114" s="126"/>
      <c r="S114" s="127"/>
      <c r="T114" s="127"/>
      <c r="U114" s="127" t="s">
        <v>158</v>
      </c>
      <c r="V114" s="128"/>
      <c r="W114" s="138" t="s">
        <v>159</v>
      </c>
      <c r="X114" s="138"/>
      <c r="Y114" s="138"/>
      <c r="Z114" s="126" t="s">
        <v>160</v>
      </c>
      <c r="AA114" s="127"/>
      <c r="AB114" s="127"/>
      <c r="AC114" s="127"/>
      <c r="AD114" s="128"/>
      <c r="AE114" s="30" t="s">
        <v>69</v>
      </c>
      <c r="AF114" s="126"/>
      <c r="AG114" s="127"/>
      <c r="AH114" s="127"/>
      <c r="AI114" s="127" t="s">
        <v>161</v>
      </c>
      <c r="AJ114" s="128"/>
      <c r="AK114" s="143" t="s">
        <v>162</v>
      </c>
      <c r="AL114" s="138"/>
      <c r="AM114" s="144"/>
      <c r="AN114" s="4"/>
    </row>
    <row r="115" spans="2:39">
      <c r="B115" s="32" t="s">
        <v>163</v>
      </c>
      <c r="C115" s="32"/>
      <c r="D115" s="32"/>
      <c r="E115" s="32"/>
      <c r="F115" s="32"/>
      <c r="G115" s="42" t="s">
        <v>164</v>
      </c>
      <c r="H115" s="42"/>
      <c r="I115" s="42"/>
      <c r="J115" s="42"/>
      <c r="K115" s="42"/>
      <c r="L115" s="129" t="s">
        <v>165</v>
      </c>
      <c r="M115" s="130"/>
      <c r="N115" s="130"/>
      <c r="O115" s="130"/>
      <c r="P115" s="130"/>
      <c r="Q115" s="130"/>
      <c r="R115" s="130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0"/>
      <c r="AL115" s="130"/>
      <c r="AM115" s="145"/>
    </row>
    <row r="116" spans="8:25">
      <c r="H116" s="116"/>
      <c r="I116" s="116"/>
      <c r="J116" s="125"/>
      <c r="W116" s="131"/>
      <c r="X116" s="137"/>
      <c r="Y116" s="116"/>
    </row>
    <row r="117" spans="8:25">
      <c r="H117" s="116"/>
      <c r="I117" s="131"/>
      <c r="J117" s="132"/>
      <c r="P117" s="131"/>
      <c r="Q117" s="131"/>
      <c r="W117" s="131"/>
      <c r="X117" s="137"/>
      <c r="Y117" s="116"/>
    </row>
    <row r="118" spans="16:17">
      <c r="P118" s="131"/>
      <c r="Q118" s="131"/>
    </row>
    <row r="119" spans="16:17">
      <c r="P119" s="131"/>
      <c r="Q119" s="131"/>
    </row>
    <row r="120" s="1" customFormat="1" ht="18.75" customHeight="1" spans="1:14">
      <c r="A120" s="10" t="s">
        <v>166</v>
      </c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</row>
    <row r="121" s="1" customFormat="1" spans="3:3">
      <c r="C121" s="1" t="s">
        <v>167</v>
      </c>
    </row>
    <row r="122" s="1" customFormat="1"/>
    <row r="123" s="1" customFormat="1" spans="4:4">
      <c r="D123" s="1" t="s">
        <v>168</v>
      </c>
    </row>
    <row r="124" s="1" customFormat="1" spans="4:4">
      <c r="D124" s="1" t="s">
        <v>169</v>
      </c>
    </row>
    <row r="125" s="1" customFormat="1" spans="4:20">
      <c r="D125" s="1" t="s">
        <v>170</v>
      </c>
      <c r="T125" s="139"/>
    </row>
    <row r="126" s="1" customFormat="1" spans="19:29">
      <c r="S126" s="140"/>
      <c r="T126" s="141"/>
      <c r="U126" s="140"/>
      <c r="V126" s="140"/>
      <c r="W126" s="140"/>
      <c r="X126" s="140"/>
      <c r="Y126" s="140"/>
      <c r="Z126" s="140"/>
      <c r="AA126" s="140"/>
      <c r="AB126" s="140"/>
      <c r="AC126" s="140"/>
    </row>
    <row r="127" s="3" customFormat="1" spans="10:30">
      <c r="J127" s="37"/>
      <c r="K127" s="133"/>
      <c r="L127" s="133"/>
      <c r="M127" s="133"/>
      <c r="N127" s="133"/>
      <c r="O127" s="133"/>
      <c r="P127" s="133"/>
      <c r="Q127" s="133"/>
      <c r="R127" s="133"/>
      <c r="S127" s="133" t="s">
        <v>54</v>
      </c>
      <c r="AD127" s="16"/>
    </row>
    <row r="128" s="3" customFormat="1" spans="10:30">
      <c r="J128" s="16"/>
      <c r="AD128" s="16"/>
    </row>
    <row r="129" s="3" customFormat="1" spans="10:30">
      <c r="J129" s="16"/>
      <c r="AD129" s="16"/>
    </row>
    <row r="130" s="3" customFormat="1" spans="10:30">
      <c r="J130" s="16"/>
      <c r="L130" s="146"/>
      <c r="M130" s="146"/>
      <c r="N130" s="146"/>
      <c r="O130" s="146"/>
      <c r="P130" s="146"/>
      <c r="Q130" s="146"/>
      <c r="R130" s="146"/>
      <c r="S130" s="156"/>
      <c r="T130" s="146"/>
      <c r="U130" s="146"/>
      <c r="V130" s="146"/>
      <c r="W130" s="146"/>
      <c r="X130" s="146"/>
      <c r="Y130" s="146"/>
      <c r="Z130" s="146"/>
      <c r="AA130" s="146"/>
      <c r="AD130" s="16"/>
    </row>
    <row r="131" s="3" customFormat="1" spans="10:30">
      <c r="J131" s="16"/>
      <c r="L131" s="16"/>
      <c r="S131" s="3" t="s">
        <v>171</v>
      </c>
      <c r="AA131" s="157"/>
      <c r="AB131" s="171"/>
      <c r="AD131" s="16"/>
    </row>
    <row r="132" s="3" customFormat="1" spans="9:30">
      <c r="I132" s="17"/>
      <c r="L132" s="16"/>
      <c r="AA132" s="17"/>
      <c r="AB132" s="171"/>
      <c r="AD132" s="16"/>
    </row>
    <row r="133" s="3" customFormat="1" spans="5:30">
      <c r="E133" s="146"/>
      <c r="F133" s="146"/>
      <c r="G133" s="146"/>
      <c r="H133" s="146"/>
      <c r="I133" s="156"/>
      <c r="J133" s="146"/>
      <c r="K133" s="146"/>
      <c r="L133" s="147"/>
      <c r="AA133" s="17"/>
      <c r="AD133" s="147"/>
    </row>
    <row r="134" s="3" customFormat="1" spans="5:34">
      <c r="E134" s="16"/>
      <c r="I134" s="3" t="s">
        <v>38</v>
      </c>
      <c r="L134" s="133"/>
      <c r="M134" s="133"/>
      <c r="N134" s="157"/>
      <c r="X134" s="17"/>
      <c r="Y134" s="37"/>
      <c r="Z134" s="133"/>
      <c r="AA134" s="133"/>
      <c r="AB134" s="133"/>
      <c r="AC134" s="133" t="s">
        <v>172</v>
      </c>
      <c r="AD134" s="133"/>
      <c r="AE134" s="133"/>
      <c r="AF134" s="133"/>
      <c r="AG134" s="133"/>
      <c r="AH134" s="157"/>
    </row>
    <row r="135" s="3" customFormat="1" spans="2:36">
      <c r="B135" s="146"/>
      <c r="C135" s="146"/>
      <c r="D135" s="146"/>
      <c r="E135" s="147"/>
      <c r="F135" s="146"/>
      <c r="M135" s="146"/>
      <c r="N135" s="146"/>
      <c r="O135" s="147"/>
      <c r="P135" s="146"/>
      <c r="Q135" s="146"/>
      <c r="V135" s="146"/>
      <c r="W135" s="146"/>
      <c r="X135" s="156"/>
      <c r="Y135" s="147"/>
      <c r="Z135" s="146"/>
      <c r="AH135" s="17"/>
      <c r="AJ135" s="174"/>
    </row>
    <row r="136" s="3" customFormat="1" spans="2:37">
      <c r="B136" s="16"/>
      <c r="D136" s="3" t="s">
        <v>36</v>
      </c>
      <c r="F136" s="17"/>
      <c r="L136" s="17"/>
      <c r="N136" s="3" t="s">
        <v>173</v>
      </c>
      <c r="R136" s="16"/>
      <c r="U136" s="17"/>
      <c r="X136" s="3" t="s">
        <v>44</v>
      </c>
      <c r="Z136" s="157"/>
      <c r="AG136" s="37"/>
      <c r="AH136" s="133" t="s">
        <v>174</v>
      </c>
      <c r="AI136" s="133"/>
      <c r="AJ136" s="133"/>
      <c r="AK136" s="157"/>
    </row>
    <row r="137" s="3" customFormat="1" spans="2:37">
      <c r="B137" s="16"/>
      <c r="C137" s="148"/>
      <c r="E137" s="148"/>
      <c r="F137" s="149"/>
      <c r="L137" s="17"/>
      <c r="M137" s="148"/>
      <c r="P137" s="148"/>
      <c r="R137" s="16"/>
      <c r="U137" s="17"/>
      <c r="W137" s="148"/>
      <c r="Y137" s="148"/>
      <c r="Z137" s="149"/>
      <c r="AG137" s="175"/>
      <c r="AK137" s="17"/>
    </row>
    <row r="138" s="3" customFormat="1" spans="2:37">
      <c r="B138" s="16"/>
      <c r="F138" s="17"/>
      <c r="H138" s="148"/>
      <c r="L138" s="17"/>
      <c r="R138" s="16"/>
      <c r="U138" s="17"/>
      <c r="Z138" s="17"/>
      <c r="AB138" s="148"/>
      <c r="AG138" s="16"/>
      <c r="AK138" s="17"/>
    </row>
    <row r="139" s="3" customFormat="1" spans="2:37">
      <c r="B139" s="16"/>
      <c r="F139" s="17"/>
      <c r="H139" s="148"/>
      <c r="L139" s="17"/>
      <c r="R139" s="16"/>
      <c r="U139" s="17"/>
      <c r="Z139" s="17"/>
      <c r="AB139" s="148"/>
      <c r="AG139" s="16"/>
      <c r="AK139" s="17"/>
    </row>
    <row r="140" s="3" customFormat="1" spans="2:37">
      <c r="B140" s="16"/>
      <c r="F140" s="17"/>
      <c r="H140" s="148"/>
      <c r="L140" s="17"/>
      <c r="R140" s="16"/>
      <c r="U140" s="17"/>
      <c r="Z140" s="17"/>
      <c r="AB140" s="148"/>
      <c r="AG140" s="16"/>
      <c r="AK140" s="17"/>
    </row>
    <row r="141" s="3" customFormat="1" spans="2:37">
      <c r="B141" s="16"/>
      <c r="F141" s="17"/>
      <c r="H141" s="148"/>
      <c r="L141" s="17"/>
      <c r="R141" s="16"/>
      <c r="U141" s="17"/>
      <c r="Z141" s="17"/>
      <c r="AB141" s="148"/>
      <c r="AG141" s="16"/>
      <c r="AK141" s="17"/>
    </row>
    <row r="142" s="3" customFormat="1" spans="2:37">
      <c r="B142" s="16"/>
      <c r="F142" s="17"/>
      <c r="H142" s="148"/>
      <c r="L142" s="17"/>
      <c r="R142" s="16"/>
      <c r="U142" s="17"/>
      <c r="Z142" s="17"/>
      <c r="AB142" s="148"/>
      <c r="AG142" s="16"/>
      <c r="AK142" s="17"/>
    </row>
    <row r="143" s="3" customFormat="1" spans="2:37">
      <c r="B143" s="16"/>
      <c r="F143" s="17"/>
      <c r="H143" s="148"/>
      <c r="L143" s="17"/>
      <c r="R143" s="16"/>
      <c r="U143" s="17"/>
      <c r="Z143" s="17"/>
      <c r="AB143" s="148"/>
      <c r="AG143" s="16"/>
      <c r="AK143" s="17"/>
    </row>
    <row r="144" s="3" customFormat="1" spans="1:37">
      <c r="A144" s="3" t="s">
        <v>122</v>
      </c>
      <c r="D144" s="101"/>
      <c r="E144" s="150"/>
      <c r="F144" s="3" t="s">
        <v>123</v>
      </c>
      <c r="K144" s="101"/>
      <c r="L144" s="3" t="s">
        <v>125</v>
      </c>
      <c r="N144" s="101"/>
      <c r="O144" s="101"/>
      <c r="Q144" s="3" t="s">
        <v>126</v>
      </c>
      <c r="U144" s="3" t="s">
        <v>130</v>
      </c>
      <c r="X144" s="101"/>
      <c r="Y144" s="150"/>
      <c r="Z144" s="3" t="s">
        <v>131</v>
      </c>
      <c r="AB144" s="101"/>
      <c r="AC144" s="101"/>
      <c r="AF144" s="3" t="s">
        <v>133</v>
      </c>
      <c r="AH144" s="101"/>
      <c r="AI144" s="101"/>
      <c r="AK144" s="3" t="s">
        <v>134</v>
      </c>
    </row>
    <row r="145" s="3" customFormat="1" customHeight="1" spans="1:38">
      <c r="A145" s="151"/>
      <c r="B145" s="151"/>
      <c r="D145" s="152"/>
      <c r="E145" s="153"/>
      <c r="F145" s="154"/>
      <c r="G145" s="154"/>
      <c r="K145" s="158"/>
      <c r="L145" s="151"/>
      <c r="M145" s="151"/>
      <c r="N145" s="158"/>
      <c r="O145" s="158"/>
      <c r="Q145" s="163"/>
      <c r="R145" s="163"/>
      <c r="U145" s="163"/>
      <c r="V145" s="163"/>
      <c r="X145" s="158"/>
      <c r="Y145" s="164"/>
      <c r="Z145" s="151"/>
      <c r="AA145" s="151"/>
      <c r="AB145" s="158"/>
      <c r="AC145" s="158"/>
      <c r="AF145" s="154"/>
      <c r="AG145" s="154"/>
      <c r="AH145" s="158"/>
      <c r="AI145" s="158"/>
      <c r="AK145" s="151"/>
      <c r="AL145" s="151"/>
    </row>
    <row r="146" s="3" customFormat="1" spans="1:38">
      <c r="A146" s="151"/>
      <c r="B146" s="151"/>
      <c r="D146" s="153"/>
      <c r="E146" s="153"/>
      <c r="F146" s="154"/>
      <c r="G146" s="154"/>
      <c r="K146" s="158"/>
      <c r="L146" s="151"/>
      <c r="M146" s="151"/>
      <c r="N146" s="158"/>
      <c r="O146" s="158"/>
      <c r="Q146" s="163"/>
      <c r="R146" s="163"/>
      <c r="U146" s="163"/>
      <c r="V146" s="163"/>
      <c r="X146" s="164"/>
      <c r="Y146" s="164"/>
      <c r="Z146" s="151"/>
      <c r="AA146" s="151"/>
      <c r="AB146" s="158"/>
      <c r="AC146" s="158"/>
      <c r="AF146" s="154"/>
      <c r="AG146" s="154"/>
      <c r="AH146" s="158"/>
      <c r="AI146" s="158"/>
      <c r="AK146" s="151"/>
      <c r="AL146" s="151"/>
    </row>
    <row r="147" s="3" customFormat="1" spans="1:38">
      <c r="A147" s="151"/>
      <c r="B147" s="151"/>
      <c r="D147" s="153"/>
      <c r="E147" s="153"/>
      <c r="F147" s="154"/>
      <c r="G147" s="154"/>
      <c r="K147" s="158"/>
      <c r="L147" s="151"/>
      <c r="M147" s="151"/>
      <c r="N147" s="158"/>
      <c r="O147" s="158"/>
      <c r="Q147" s="163"/>
      <c r="R147" s="163"/>
      <c r="U147" s="163"/>
      <c r="V147" s="163"/>
      <c r="X147" s="164"/>
      <c r="Y147" s="164"/>
      <c r="Z147" s="151"/>
      <c r="AA147" s="151"/>
      <c r="AB147" s="158"/>
      <c r="AC147" s="158"/>
      <c r="AF147" s="154"/>
      <c r="AG147" s="154"/>
      <c r="AH147" s="158"/>
      <c r="AI147" s="158"/>
      <c r="AK147" s="151"/>
      <c r="AL147" s="151"/>
    </row>
    <row r="148" s="3" customFormat="1" spans="1:38">
      <c r="A148" s="151"/>
      <c r="B148" s="151"/>
      <c r="D148" s="153"/>
      <c r="E148" s="153"/>
      <c r="F148" s="154"/>
      <c r="G148" s="154"/>
      <c r="K148" s="158"/>
      <c r="L148" s="151"/>
      <c r="M148" s="151"/>
      <c r="N148" s="158"/>
      <c r="O148" s="158"/>
      <c r="Q148" s="163"/>
      <c r="R148" s="163"/>
      <c r="U148" s="163"/>
      <c r="V148" s="163"/>
      <c r="X148" s="164"/>
      <c r="Y148" s="164"/>
      <c r="Z148" s="151"/>
      <c r="AA148" s="151"/>
      <c r="AB148" s="158"/>
      <c r="AC148" s="158"/>
      <c r="AF148" s="154"/>
      <c r="AG148" s="154"/>
      <c r="AH148" s="158"/>
      <c r="AI148" s="158"/>
      <c r="AK148" s="151"/>
      <c r="AL148" s="151"/>
    </row>
    <row r="149" s="3" customFormat="1" spans="1:38">
      <c r="A149" s="151"/>
      <c r="B149" s="151"/>
      <c r="D149" s="153"/>
      <c r="E149" s="153"/>
      <c r="F149" s="154"/>
      <c r="G149" s="154"/>
      <c r="K149" s="158"/>
      <c r="L149" s="151"/>
      <c r="M149" s="151"/>
      <c r="N149" s="158"/>
      <c r="O149" s="158"/>
      <c r="Q149" s="163"/>
      <c r="R149" s="163"/>
      <c r="U149" s="163"/>
      <c r="V149" s="163"/>
      <c r="X149" s="164"/>
      <c r="Y149" s="164"/>
      <c r="Z149" s="151"/>
      <c r="AA149" s="151"/>
      <c r="AB149" s="158"/>
      <c r="AC149" s="158"/>
      <c r="AF149" s="154"/>
      <c r="AG149" s="154"/>
      <c r="AH149" s="158"/>
      <c r="AI149" s="158"/>
      <c r="AK149" s="151"/>
      <c r="AL149" s="151"/>
    </row>
    <row r="150" s="3" customFormat="1" spans="1:38">
      <c r="A150" s="151"/>
      <c r="B150" s="151"/>
      <c r="D150" s="153"/>
      <c r="E150" s="153"/>
      <c r="F150" s="154"/>
      <c r="G150" s="154"/>
      <c r="K150" s="158"/>
      <c r="L150" s="151"/>
      <c r="M150" s="151"/>
      <c r="N150" s="158"/>
      <c r="O150" s="158"/>
      <c r="Q150" s="163"/>
      <c r="R150" s="163"/>
      <c r="U150" s="163"/>
      <c r="V150" s="163"/>
      <c r="X150" s="164"/>
      <c r="Y150" s="164"/>
      <c r="Z150" s="151"/>
      <c r="AA150" s="151"/>
      <c r="AB150" s="158"/>
      <c r="AC150" s="158"/>
      <c r="AF150" s="154"/>
      <c r="AG150" s="154"/>
      <c r="AH150" s="158"/>
      <c r="AI150" s="158"/>
      <c r="AK150" s="151"/>
      <c r="AL150" s="151"/>
    </row>
    <row r="151" s="3" customFormat="1" spans="1:38">
      <c r="A151" s="151"/>
      <c r="B151" s="151"/>
      <c r="D151" s="153"/>
      <c r="E151" s="153"/>
      <c r="F151" s="154"/>
      <c r="G151" s="154"/>
      <c r="K151" s="158"/>
      <c r="L151" s="151"/>
      <c r="M151" s="151"/>
      <c r="N151" s="158"/>
      <c r="O151" s="158"/>
      <c r="Q151" s="163"/>
      <c r="R151" s="163"/>
      <c r="U151" s="163"/>
      <c r="V151" s="163"/>
      <c r="X151" s="164"/>
      <c r="Y151" s="164"/>
      <c r="Z151" s="151"/>
      <c r="AA151" s="151"/>
      <c r="AB151" s="158"/>
      <c r="AC151" s="158"/>
      <c r="AF151" s="154"/>
      <c r="AG151" s="154"/>
      <c r="AH151" s="158"/>
      <c r="AI151" s="158"/>
      <c r="AK151" s="151"/>
      <c r="AL151" s="151"/>
    </row>
    <row r="152" s="3" customFormat="1" spans="1:38">
      <c r="A152" s="151"/>
      <c r="B152" s="151"/>
      <c r="D152" s="153"/>
      <c r="E152" s="153"/>
      <c r="F152" s="154"/>
      <c r="G152" s="154"/>
      <c r="K152" s="158"/>
      <c r="L152" s="151"/>
      <c r="M152" s="151"/>
      <c r="N152" s="158"/>
      <c r="O152" s="158"/>
      <c r="Q152" s="163"/>
      <c r="R152" s="163"/>
      <c r="U152" s="163"/>
      <c r="V152" s="163"/>
      <c r="X152" s="164"/>
      <c r="Y152" s="164"/>
      <c r="Z152" s="151"/>
      <c r="AA152" s="151"/>
      <c r="AB152" s="158"/>
      <c r="AC152" s="158"/>
      <c r="AF152" s="154"/>
      <c r="AG152" s="154"/>
      <c r="AH152" s="158"/>
      <c r="AI152" s="158"/>
      <c r="AK152" s="151"/>
      <c r="AL152" s="151"/>
    </row>
    <row r="153" s="3" customFormat="1" spans="1:38">
      <c r="A153" s="151"/>
      <c r="B153" s="151"/>
      <c r="D153" s="153"/>
      <c r="E153" s="153"/>
      <c r="F153" s="154"/>
      <c r="G153" s="154"/>
      <c r="K153" s="158"/>
      <c r="L153" s="151"/>
      <c r="M153" s="151"/>
      <c r="N153" s="158"/>
      <c r="O153" s="158"/>
      <c r="Q153" s="163"/>
      <c r="R153" s="163"/>
      <c r="U153" s="163"/>
      <c r="V153" s="163"/>
      <c r="X153" s="164"/>
      <c r="Y153" s="164"/>
      <c r="Z153" s="151"/>
      <c r="AA153" s="151"/>
      <c r="AB153" s="158"/>
      <c r="AC153" s="158"/>
      <c r="AF153" s="154"/>
      <c r="AG153" s="154"/>
      <c r="AH153" s="158"/>
      <c r="AI153" s="158"/>
      <c r="AK153" s="151"/>
      <c r="AL153" s="151"/>
    </row>
    <row r="154" s="3" customFormat="1" ht="17.1" customHeight="1" spans="3:38">
      <c r="C154" s="16"/>
      <c r="E154" s="148"/>
      <c r="F154" s="148"/>
      <c r="J154" s="151"/>
      <c r="K154" s="151"/>
      <c r="N154" s="151"/>
      <c r="O154" s="151"/>
      <c r="P154" s="17"/>
      <c r="Q154" s="151"/>
      <c r="R154" s="151"/>
      <c r="U154" s="151"/>
      <c r="V154" s="151"/>
      <c r="W154" s="16"/>
      <c r="X154" s="165"/>
      <c r="Y154" s="165"/>
      <c r="Z154" s="148"/>
      <c r="AB154" s="151"/>
      <c r="AC154" s="151"/>
      <c r="AD154" s="151"/>
      <c r="AE154" s="151"/>
      <c r="AH154" s="151"/>
      <c r="AI154" s="151"/>
      <c r="AJ154" s="17"/>
      <c r="AK154" s="151"/>
      <c r="AL154" s="151"/>
    </row>
    <row r="155" s="3" customFormat="1" spans="3:38">
      <c r="C155" s="16"/>
      <c r="E155" s="148"/>
      <c r="F155" s="148"/>
      <c r="J155" s="151"/>
      <c r="K155" s="151"/>
      <c r="N155" s="151"/>
      <c r="O155" s="151"/>
      <c r="P155" s="17"/>
      <c r="Q155" s="151"/>
      <c r="R155" s="151"/>
      <c r="U155" s="151"/>
      <c r="V155" s="151"/>
      <c r="W155" s="16"/>
      <c r="X155" s="165"/>
      <c r="Y155" s="165"/>
      <c r="Z155" s="148"/>
      <c r="AB155" s="151"/>
      <c r="AC155" s="151"/>
      <c r="AH155" s="151"/>
      <c r="AI155" s="151"/>
      <c r="AJ155" s="17"/>
      <c r="AK155" s="151"/>
      <c r="AL155" s="151"/>
    </row>
    <row r="156" s="3" customFormat="1" spans="3:38">
      <c r="C156" s="147"/>
      <c r="D156" s="146"/>
      <c r="E156" s="155"/>
      <c r="F156" s="155"/>
      <c r="G156" s="146"/>
      <c r="H156" s="146" t="s">
        <v>52</v>
      </c>
      <c r="I156" s="146"/>
      <c r="J156" s="159"/>
      <c r="K156" s="159"/>
      <c r="L156" s="146"/>
      <c r="M156" s="146"/>
      <c r="N156" s="159"/>
      <c r="O156" s="159"/>
      <c r="P156" s="156"/>
      <c r="Q156" s="151"/>
      <c r="R156" s="151"/>
      <c r="U156" s="151"/>
      <c r="V156" s="151"/>
      <c r="W156" s="147"/>
      <c r="X156" s="166"/>
      <c r="Y156" s="166"/>
      <c r="Z156" s="155"/>
      <c r="AA156" s="146"/>
      <c r="AB156" s="159"/>
      <c r="AC156" s="159"/>
      <c r="AD156" s="146" t="s">
        <v>175</v>
      </c>
      <c r="AE156" s="146"/>
      <c r="AF156" s="146"/>
      <c r="AG156" s="146"/>
      <c r="AH156" s="159"/>
      <c r="AI156" s="159"/>
      <c r="AJ156" s="156"/>
      <c r="AK156" s="151"/>
      <c r="AL156" s="151"/>
    </row>
    <row r="157" s="3" customFormat="1" spans="5:38">
      <c r="E157" s="148"/>
      <c r="F157" s="148"/>
      <c r="H157" s="151"/>
      <c r="I157" s="160"/>
      <c r="J157" s="151"/>
      <c r="K157" s="151"/>
      <c r="L157" s="16"/>
      <c r="N157" s="151"/>
      <c r="O157" s="151"/>
      <c r="Q157" s="151"/>
      <c r="R157" s="151"/>
      <c r="U157" s="151"/>
      <c r="V157" s="151"/>
      <c r="X157" s="165"/>
      <c r="Y157" s="165"/>
      <c r="Z157" s="148"/>
      <c r="AA157" s="17"/>
      <c r="AB157" s="151"/>
      <c r="AC157" s="151"/>
      <c r="AD157" s="172"/>
      <c r="AE157" s="151"/>
      <c r="AH157" s="151"/>
      <c r="AI157" s="151"/>
      <c r="AK157" s="151"/>
      <c r="AL157" s="151"/>
    </row>
    <row r="158" s="3" customFormat="1" spans="5:38">
      <c r="E158" s="148"/>
      <c r="F158" s="148"/>
      <c r="H158" s="151"/>
      <c r="I158" s="160"/>
      <c r="J158" s="151"/>
      <c r="K158" s="151"/>
      <c r="L158" s="16"/>
      <c r="N158" s="151"/>
      <c r="O158" s="151"/>
      <c r="Q158" s="151"/>
      <c r="R158" s="151"/>
      <c r="U158" s="151"/>
      <c r="V158" s="151"/>
      <c r="X158" s="165"/>
      <c r="Y158" s="165"/>
      <c r="Z158" s="148"/>
      <c r="AA158" s="17"/>
      <c r="AB158" s="151"/>
      <c r="AC158" s="151"/>
      <c r="AD158" s="172"/>
      <c r="AE158" s="151"/>
      <c r="AH158" s="151"/>
      <c r="AI158" s="151"/>
      <c r="AK158" s="151"/>
      <c r="AL158" s="151"/>
    </row>
    <row r="159" s="3" customFormat="1" spans="5:38">
      <c r="E159" s="148"/>
      <c r="F159" s="148"/>
      <c r="H159" s="151"/>
      <c r="I159" s="160"/>
      <c r="J159" s="151"/>
      <c r="K159" s="151"/>
      <c r="L159" s="147"/>
      <c r="M159" s="146"/>
      <c r="N159" s="159"/>
      <c r="O159" s="159"/>
      <c r="P159" s="146"/>
      <c r="Q159" s="159"/>
      <c r="R159" s="159"/>
      <c r="S159" s="146" t="s">
        <v>176</v>
      </c>
      <c r="T159" s="146"/>
      <c r="U159" s="159"/>
      <c r="V159" s="159"/>
      <c r="W159" s="146"/>
      <c r="X159" s="166"/>
      <c r="Y159" s="166"/>
      <c r="Z159" s="155"/>
      <c r="AA159" s="156"/>
      <c r="AB159" s="151"/>
      <c r="AC159" s="151"/>
      <c r="AD159" s="172"/>
      <c r="AE159" s="151"/>
      <c r="AH159" s="151"/>
      <c r="AI159" s="151"/>
      <c r="AK159" s="151"/>
      <c r="AL159" s="151"/>
    </row>
    <row r="160" s="3" customFormat="1" spans="5:38">
      <c r="E160" s="148"/>
      <c r="F160" s="148"/>
      <c r="H160" s="151"/>
      <c r="I160" s="160"/>
      <c r="J160" s="151"/>
      <c r="K160" s="151"/>
      <c r="L160" s="133"/>
      <c r="M160" s="133"/>
      <c r="N160" s="161"/>
      <c r="O160" s="161"/>
      <c r="P160" s="133"/>
      <c r="Q160" s="161"/>
      <c r="R160" s="161"/>
      <c r="S160" s="157"/>
      <c r="T160" s="133"/>
      <c r="U160" s="151"/>
      <c r="V160" s="151"/>
      <c r="X160" s="165"/>
      <c r="Y160" s="165"/>
      <c r="Z160" s="148"/>
      <c r="AB160" s="151"/>
      <c r="AC160" s="151"/>
      <c r="AD160" s="172"/>
      <c r="AE160" s="151"/>
      <c r="AH160" s="151"/>
      <c r="AI160" s="151"/>
      <c r="AK160" s="151"/>
      <c r="AL160" s="151"/>
    </row>
    <row r="161" s="3" customFormat="1" spans="5:38">
      <c r="E161" s="148"/>
      <c r="F161" s="148"/>
      <c r="H161" s="151"/>
      <c r="I161" s="160"/>
      <c r="J161" s="151"/>
      <c r="K161" s="151"/>
      <c r="N161" s="151"/>
      <c r="O161" s="151"/>
      <c r="Q161" s="151"/>
      <c r="R161" s="151"/>
      <c r="U161" s="151"/>
      <c r="V161" s="151"/>
      <c r="X161" s="165"/>
      <c r="Y161" s="165"/>
      <c r="Z161" s="148"/>
      <c r="AB161" s="151"/>
      <c r="AC161" s="151"/>
      <c r="AD161" s="172"/>
      <c r="AE161" s="151"/>
      <c r="AH161" s="151"/>
      <c r="AI161" s="151"/>
      <c r="AK161" s="151"/>
      <c r="AL161" s="151"/>
    </row>
    <row r="162" s="3" customFormat="1" spans="5:38">
      <c r="E162" s="148"/>
      <c r="F162" s="148"/>
      <c r="H162" s="151"/>
      <c r="I162" s="162"/>
      <c r="J162" s="159"/>
      <c r="K162" s="159"/>
      <c r="L162" s="146"/>
      <c r="M162" s="146"/>
      <c r="N162" s="159"/>
      <c r="O162" s="159"/>
      <c r="P162" s="146"/>
      <c r="Q162" s="159"/>
      <c r="R162" s="159"/>
      <c r="S162" s="146" t="s">
        <v>46</v>
      </c>
      <c r="U162" s="151"/>
      <c r="V162" s="151"/>
      <c r="X162" s="165"/>
      <c r="Y162" s="165"/>
      <c r="Z162" s="148"/>
      <c r="AB162" s="151"/>
      <c r="AC162" s="151"/>
      <c r="AD162" s="172"/>
      <c r="AE162" s="151"/>
      <c r="AH162" s="151"/>
      <c r="AI162" s="151"/>
      <c r="AK162" s="151"/>
      <c r="AL162" s="151"/>
    </row>
    <row r="163" s="3" customFormat="1" spans="5:38">
      <c r="E163" s="148"/>
      <c r="F163" s="148"/>
      <c r="H163" s="151"/>
      <c r="I163" s="151"/>
      <c r="J163" s="151"/>
      <c r="K163" s="151"/>
      <c r="N163" s="151"/>
      <c r="O163" s="151"/>
      <c r="Q163" s="151"/>
      <c r="R163" s="151"/>
      <c r="T163" s="167"/>
      <c r="U163" s="168"/>
      <c r="V163" s="168"/>
      <c r="W163" s="169"/>
      <c r="X163" s="170"/>
      <c r="Y163" s="170"/>
      <c r="Z163" s="173"/>
      <c r="AA163" s="169"/>
      <c r="AB163" s="168"/>
      <c r="AC163" s="168"/>
      <c r="AD163" s="168"/>
      <c r="AE163" s="151"/>
      <c r="AH163" s="151"/>
      <c r="AI163" s="151"/>
      <c r="AK163" s="151"/>
      <c r="AL163" s="151"/>
    </row>
    <row r="164" s="3" customFormat="1" spans="5:26">
      <c r="E164" s="148"/>
      <c r="F164" s="148"/>
      <c r="Y164" s="148"/>
      <c r="Z164" s="148"/>
    </row>
  </sheetData>
  <mergeCells count="628">
    <mergeCell ref="A1:AL1"/>
    <mergeCell ref="A2:AL2"/>
    <mergeCell ref="H6:J6"/>
    <mergeCell ref="B36:G36"/>
    <mergeCell ref="H36:M36"/>
    <mergeCell ref="N36:S36"/>
    <mergeCell ref="T36:Y36"/>
    <mergeCell ref="B37:G37"/>
    <mergeCell ref="H37:M37"/>
    <mergeCell ref="N37:S37"/>
    <mergeCell ref="T37:Y37"/>
    <mergeCell ref="B38:G38"/>
    <mergeCell ref="H38:M38"/>
    <mergeCell ref="N38:S38"/>
    <mergeCell ref="T38:Y38"/>
    <mergeCell ref="C39:G39"/>
    <mergeCell ref="I39:M39"/>
    <mergeCell ref="O39:S39"/>
    <mergeCell ref="U39:Y39"/>
    <mergeCell ref="C40:G40"/>
    <mergeCell ref="I40:M40"/>
    <mergeCell ref="O40:S40"/>
    <mergeCell ref="U40:Y40"/>
    <mergeCell ref="C41:G41"/>
    <mergeCell ref="I41:M41"/>
    <mergeCell ref="O41:S41"/>
    <mergeCell ref="U41:Y41"/>
    <mergeCell ref="C42:G42"/>
    <mergeCell ref="I42:M42"/>
    <mergeCell ref="O42:S42"/>
    <mergeCell ref="U42:Y42"/>
    <mergeCell ref="B47:D47"/>
    <mergeCell ref="E47:G47"/>
    <mergeCell ref="H47:R47"/>
    <mergeCell ref="V47:X47"/>
    <mergeCell ref="Y47:AA47"/>
    <mergeCell ref="AB47:AL47"/>
    <mergeCell ref="B48:D48"/>
    <mergeCell ref="E48:G48"/>
    <mergeCell ref="H48:R48"/>
    <mergeCell ref="S48:T48"/>
    <mergeCell ref="V48:X48"/>
    <mergeCell ref="Y48:AA48"/>
    <mergeCell ref="AB48:AL48"/>
    <mergeCell ref="AM48:AN48"/>
    <mergeCell ref="B49:D49"/>
    <mergeCell ref="E49:G49"/>
    <mergeCell ref="H49:L49"/>
    <mergeCell ref="N49:R49"/>
    <mergeCell ref="S49:T49"/>
    <mergeCell ref="V49:X49"/>
    <mergeCell ref="Y49:AA49"/>
    <mergeCell ref="AB49:AF49"/>
    <mergeCell ref="AH49:AL49"/>
    <mergeCell ref="AM49:AN49"/>
    <mergeCell ref="B50:D50"/>
    <mergeCell ref="E50:G50"/>
    <mergeCell ref="H50:L50"/>
    <mergeCell ref="N50:R50"/>
    <mergeCell ref="S50:T50"/>
    <mergeCell ref="V50:X50"/>
    <mergeCell ref="Y50:AA50"/>
    <mergeCell ref="AB50:AF50"/>
    <mergeCell ref="AH50:AL50"/>
    <mergeCell ref="AM50:AN50"/>
    <mergeCell ref="B51:D51"/>
    <mergeCell ref="E51:G51"/>
    <mergeCell ref="H51:L51"/>
    <mergeCell ref="N51:R51"/>
    <mergeCell ref="S51:T51"/>
    <mergeCell ref="V51:X51"/>
    <mergeCell ref="Y51:AA51"/>
    <mergeCell ref="AB51:AF51"/>
    <mergeCell ref="AH51:AL51"/>
    <mergeCell ref="AM51:AN51"/>
    <mergeCell ref="B52:D52"/>
    <mergeCell ref="E52:G52"/>
    <mergeCell ref="H52:L52"/>
    <mergeCell ref="N52:R52"/>
    <mergeCell ref="S52:T52"/>
    <mergeCell ref="V52:X52"/>
    <mergeCell ref="Y52:AA52"/>
    <mergeCell ref="AB52:AF52"/>
    <mergeCell ref="AH52:AL52"/>
    <mergeCell ref="AM52:AN52"/>
    <mergeCell ref="B53:D53"/>
    <mergeCell ref="E53:G53"/>
    <mergeCell ref="H53:L53"/>
    <mergeCell ref="N53:R53"/>
    <mergeCell ref="S53:T53"/>
    <mergeCell ref="V53:X53"/>
    <mergeCell ref="Y53:AA53"/>
    <mergeCell ref="AB53:AF53"/>
    <mergeCell ref="AH53:AL53"/>
    <mergeCell ref="AM53:AN53"/>
    <mergeCell ref="B54:D54"/>
    <mergeCell ref="E54:G54"/>
    <mergeCell ref="H54:L54"/>
    <mergeCell ref="N54:R54"/>
    <mergeCell ref="S54:T54"/>
    <mergeCell ref="V54:X54"/>
    <mergeCell ref="Y54:AA54"/>
    <mergeCell ref="AB54:AF54"/>
    <mergeCell ref="AH54:AL54"/>
    <mergeCell ref="AM54:AN54"/>
    <mergeCell ref="B55:D55"/>
    <mergeCell ref="E55:G55"/>
    <mergeCell ref="H55:T55"/>
    <mergeCell ref="V55:X55"/>
    <mergeCell ref="Y55:AA55"/>
    <mergeCell ref="AB55:AN55"/>
    <mergeCell ref="B56:D56"/>
    <mergeCell ref="E56:G56"/>
    <mergeCell ref="V56:X56"/>
    <mergeCell ref="Y56:AA56"/>
    <mergeCell ref="A60:D60"/>
    <mergeCell ref="E60:H60"/>
    <mergeCell ref="I60:L60"/>
    <mergeCell ref="M60:P60"/>
    <mergeCell ref="Q60:T60"/>
    <mergeCell ref="U60:V60"/>
    <mergeCell ref="W60:X60"/>
    <mergeCell ref="Y60:Z60"/>
    <mergeCell ref="AA60:AB60"/>
    <mergeCell ref="AC60:AD60"/>
    <mergeCell ref="AE60:AF60"/>
    <mergeCell ref="AG60:AH60"/>
    <mergeCell ref="AI60:AJ60"/>
    <mergeCell ref="I61:L61"/>
    <mergeCell ref="M61:P61"/>
    <mergeCell ref="Q61:T61"/>
    <mergeCell ref="I62:J62"/>
    <mergeCell ref="K62:L62"/>
    <mergeCell ref="M62:N62"/>
    <mergeCell ref="O62:P62"/>
    <mergeCell ref="Q62:R62"/>
    <mergeCell ref="S62:T62"/>
    <mergeCell ref="E63:H63"/>
    <mergeCell ref="M63:P63"/>
    <mergeCell ref="Q63:T63"/>
    <mergeCell ref="E64:F64"/>
    <mergeCell ref="G64:H64"/>
    <mergeCell ref="M64:N64"/>
    <mergeCell ref="O64:P64"/>
    <mergeCell ref="Q64:R64"/>
    <mergeCell ref="S64:T64"/>
    <mergeCell ref="E65:H65"/>
    <mergeCell ref="I65:L65"/>
    <mergeCell ref="Q65:T65"/>
    <mergeCell ref="E66:F66"/>
    <mergeCell ref="G66:H66"/>
    <mergeCell ref="I66:J66"/>
    <mergeCell ref="K66:L66"/>
    <mergeCell ref="Q66:R66"/>
    <mergeCell ref="S66:T66"/>
    <mergeCell ref="E67:H67"/>
    <mergeCell ref="I67:L67"/>
    <mergeCell ref="M67:P67"/>
    <mergeCell ref="E68:F68"/>
    <mergeCell ref="G68:H68"/>
    <mergeCell ref="I68:J68"/>
    <mergeCell ref="K68:L68"/>
    <mergeCell ref="M68:N68"/>
    <mergeCell ref="O68:P68"/>
    <mergeCell ref="A70:D70"/>
    <mergeCell ref="E70:H70"/>
    <mergeCell ref="I70:L70"/>
    <mergeCell ref="M70:P70"/>
    <mergeCell ref="Q70:T70"/>
    <mergeCell ref="U70:V70"/>
    <mergeCell ref="W70:X70"/>
    <mergeCell ref="Y70:Z70"/>
    <mergeCell ref="AA70:AB70"/>
    <mergeCell ref="AC70:AD70"/>
    <mergeCell ref="AE70:AF70"/>
    <mergeCell ref="AG70:AH70"/>
    <mergeCell ref="AI70:AJ70"/>
    <mergeCell ref="I71:L71"/>
    <mergeCell ref="M71:P71"/>
    <mergeCell ref="Q71:T71"/>
    <mergeCell ref="I72:J72"/>
    <mergeCell ref="K72:L72"/>
    <mergeCell ref="M72:N72"/>
    <mergeCell ref="O72:P72"/>
    <mergeCell ref="Q72:R72"/>
    <mergeCell ref="S72:T72"/>
    <mergeCell ref="E73:H73"/>
    <mergeCell ref="M73:P73"/>
    <mergeCell ref="Q73:T73"/>
    <mergeCell ref="E74:F74"/>
    <mergeCell ref="G74:H74"/>
    <mergeCell ref="M74:N74"/>
    <mergeCell ref="O74:P74"/>
    <mergeCell ref="Q74:R74"/>
    <mergeCell ref="S74:T74"/>
    <mergeCell ref="E75:H75"/>
    <mergeCell ref="I75:L75"/>
    <mergeCell ref="Q75:T75"/>
    <mergeCell ref="E76:F76"/>
    <mergeCell ref="G76:H76"/>
    <mergeCell ref="I76:J76"/>
    <mergeCell ref="K76:L76"/>
    <mergeCell ref="Q76:R76"/>
    <mergeCell ref="S76:T76"/>
    <mergeCell ref="E77:H77"/>
    <mergeCell ref="I77:L77"/>
    <mergeCell ref="M77:P77"/>
    <mergeCell ref="E78:F78"/>
    <mergeCell ref="G78:H78"/>
    <mergeCell ref="I78:J78"/>
    <mergeCell ref="K78:L78"/>
    <mergeCell ref="M78:N78"/>
    <mergeCell ref="O78:P78"/>
    <mergeCell ref="A80:D80"/>
    <mergeCell ref="E80:H80"/>
    <mergeCell ref="I80:L80"/>
    <mergeCell ref="M80:P80"/>
    <mergeCell ref="Q80:T80"/>
    <mergeCell ref="U80:V80"/>
    <mergeCell ref="W80:X80"/>
    <mergeCell ref="Y80:Z80"/>
    <mergeCell ref="AA80:AB80"/>
    <mergeCell ref="AC80:AD80"/>
    <mergeCell ref="AE80:AF80"/>
    <mergeCell ref="AG80:AH80"/>
    <mergeCell ref="AI80:AJ80"/>
    <mergeCell ref="I81:L81"/>
    <mergeCell ref="M81:P81"/>
    <mergeCell ref="Q81:T81"/>
    <mergeCell ref="I82:J82"/>
    <mergeCell ref="K82:L82"/>
    <mergeCell ref="M82:N82"/>
    <mergeCell ref="O82:P82"/>
    <mergeCell ref="Q82:R82"/>
    <mergeCell ref="S82:T82"/>
    <mergeCell ref="E83:H83"/>
    <mergeCell ref="M83:P83"/>
    <mergeCell ref="Q83:T83"/>
    <mergeCell ref="E84:F84"/>
    <mergeCell ref="G84:H84"/>
    <mergeCell ref="M84:N84"/>
    <mergeCell ref="O84:P84"/>
    <mergeCell ref="Q84:R84"/>
    <mergeCell ref="S84:T84"/>
    <mergeCell ref="E85:H85"/>
    <mergeCell ref="I85:L85"/>
    <mergeCell ref="Q85:T85"/>
    <mergeCell ref="E86:F86"/>
    <mergeCell ref="G86:H86"/>
    <mergeCell ref="I86:J86"/>
    <mergeCell ref="K86:L86"/>
    <mergeCell ref="Q86:R86"/>
    <mergeCell ref="S86:T86"/>
    <mergeCell ref="E87:H87"/>
    <mergeCell ref="I87:L87"/>
    <mergeCell ref="M87:P87"/>
    <mergeCell ref="E88:F88"/>
    <mergeCell ref="G88:H88"/>
    <mergeCell ref="I88:J88"/>
    <mergeCell ref="K88:L88"/>
    <mergeCell ref="M88:N88"/>
    <mergeCell ref="O88:P88"/>
    <mergeCell ref="A90:D90"/>
    <mergeCell ref="E90:H90"/>
    <mergeCell ref="I90:L90"/>
    <mergeCell ref="M90:P90"/>
    <mergeCell ref="Q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I91:L91"/>
    <mergeCell ref="M91:P91"/>
    <mergeCell ref="Q91:T91"/>
    <mergeCell ref="I92:J92"/>
    <mergeCell ref="K92:L92"/>
    <mergeCell ref="M92:N92"/>
    <mergeCell ref="O92:P92"/>
    <mergeCell ref="Q92:R92"/>
    <mergeCell ref="S92:T92"/>
    <mergeCell ref="E93:H93"/>
    <mergeCell ref="M93:P93"/>
    <mergeCell ref="Q93:T93"/>
    <mergeCell ref="E94:F94"/>
    <mergeCell ref="G94:H94"/>
    <mergeCell ref="M94:N94"/>
    <mergeCell ref="O94:P94"/>
    <mergeCell ref="Q94:R94"/>
    <mergeCell ref="S94:T94"/>
    <mergeCell ref="E95:H95"/>
    <mergeCell ref="I95:L95"/>
    <mergeCell ref="Q95:T95"/>
    <mergeCell ref="E96:F96"/>
    <mergeCell ref="G96:H96"/>
    <mergeCell ref="I96:J96"/>
    <mergeCell ref="K96:L96"/>
    <mergeCell ref="Q96:R96"/>
    <mergeCell ref="S96:T96"/>
    <mergeCell ref="E97:H97"/>
    <mergeCell ref="I97:L97"/>
    <mergeCell ref="M97:P97"/>
    <mergeCell ref="E98:F98"/>
    <mergeCell ref="G98:H98"/>
    <mergeCell ref="I98:J98"/>
    <mergeCell ref="K98:L98"/>
    <mergeCell ref="M98:N98"/>
    <mergeCell ref="O98:P98"/>
    <mergeCell ref="I106:J106"/>
    <mergeCell ref="W106:X106"/>
    <mergeCell ref="B107:F107"/>
    <mergeCell ref="G107:K107"/>
    <mergeCell ref="L107:AM107"/>
    <mergeCell ref="B108:F108"/>
    <mergeCell ref="G108:K108"/>
    <mergeCell ref="L108:V108"/>
    <mergeCell ref="W108:Y108"/>
    <mergeCell ref="Z108:AJ108"/>
    <mergeCell ref="AK108:AM108"/>
    <mergeCell ref="B109:F109"/>
    <mergeCell ref="G109:K109"/>
    <mergeCell ref="L109:M109"/>
    <mergeCell ref="N109:P109"/>
    <mergeCell ref="R109:T109"/>
    <mergeCell ref="U109:V109"/>
    <mergeCell ref="W109:Y109"/>
    <mergeCell ref="Z109:AA109"/>
    <mergeCell ref="AB109:AD109"/>
    <mergeCell ref="AF109:AH109"/>
    <mergeCell ref="AI109:AJ109"/>
    <mergeCell ref="AK109:AM109"/>
    <mergeCell ref="B110:F110"/>
    <mergeCell ref="G110:K110"/>
    <mergeCell ref="L110:M110"/>
    <mergeCell ref="N110:P110"/>
    <mergeCell ref="R110:T110"/>
    <mergeCell ref="U110:V110"/>
    <mergeCell ref="W110:Y110"/>
    <mergeCell ref="Z110:AA110"/>
    <mergeCell ref="AB110:AD110"/>
    <mergeCell ref="AF110:AH110"/>
    <mergeCell ref="AI110:AJ110"/>
    <mergeCell ref="AK110:AM110"/>
    <mergeCell ref="B111:F111"/>
    <mergeCell ref="G111:K111"/>
    <mergeCell ref="L111:M111"/>
    <mergeCell ref="N111:P111"/>
    <mergeCell ref="R111:T111"/>
    <mergeCell ref="U111:V111"/>
    <mergeCell ref="Z111:AA111"/>
    <mergeCell ref="AB111:AD111"/>
    <mergeCell ref="AF111:AH111"/>
    <mergeCell ref="AI111:AJ111"/>
    <mergeCell ref="B112:F112"/>
    <mergeCell ref="G112:K112"/>
    <mergeCell ref="L112:M112"/>
    <mergeCell ref="N112:P112"/>
    <mergeCell ref="R112:T112"/>
    <mergeCell ref="U112:V112"/>
    <mergeCell ref="Z112:AA112"/>
    <mergeCell ref="AB112:AD112"/>
    <mergeCell ref="AF112:AH112"/>
    <mergeCell ref="AI112:AJ112"/>
    <mergeCell ref="B113:F113"/>
    <mergeCell ref="G113:K113"/>
    <mergeCell ref="L113:M113"/>
    <mergeCell ref="N113:P113"/>
    <mergeCell ref="R113:T113"/>
    <mergeCell ref="U113:V113"/>
    <mergeCell ref="Z113:AA113"/>
    <mergeCell ref="AB113:AD113"/>
    <mergeCell ref="AF113:AH113"/>
    <mergeCell ref="AI113:AJ113"/>
    <mergeCell ref="B114:F114"/>
    <mergeCell ref="G114:K114"/>
    <mergeCell ref="L114:M114"/>
    <mergeCell ref="N114:P114"/>
    <mergeCell ref="R114:T114"/>
    <mergeCell ref="U114:V114"/>
    <mergeCell ref="Z114:AA114"/>
    <mergeCell ref="AB114:AD114"/>
    <mergeCell ref="AF114:AH114"/>
    <mergeCell ref="AI114:AJ114"/>
    <mergeCell ref="B115:F115"/>
    <mergeCell ref="G115:K115"/>
    <mergeCell ref="L115:AM115"/>
    <mergeCell ref="I117:J117"/>
    <mergeCell ref="P117:Q117"/>
    <mergeCell ref="W117:X117"/>
    <mergeCell ref="P118:Q118"/>
    <mergeCell ref="S127:T127"/>
    <mergeCell ref="S128:T128"/>
    <mergeCell ref="S131:T131"/>
    <mergeCell ref="S133:T133"/>
    <mergeCell ref="I134:J134"/>
    <mergeCell ref="S134:T134"/>
    <mergeCell ref="AC134:AD134"/>
    <mergeCell ref="I135:J135"/>
    <mergeCell ref="AC135:AD135"/>
    <mergeCell ref="D136:E136"/>
    <mergeCell ref="I136:J136"/>
    <mergeCell ref="N136:O136"/>
    <mergeCell ref="X136:Y136"/>
    <mergeCell ref="AH136:AI136"/>
    <mergeCell ref="D137:E137"/>
    <mergeCell ref="N137:O137"/>
    <mergeCell ref="X137:Y137"/>
    <mergeCell ref="AH137:AI137"/>
    <mergeCell ref="A144:B144"/>
    <mergeCell ref="F144:G144"/>
    <mergeCell ref="L144:M144"/>
    <mergeCell ref="Q144:R144"/>
    <mergeCell ref="U144:V144"/>
    <mergeCell ref="Z144:AA144"/>
    <mergeCell ref="AF144:AG144"/>
    <mergeCell ref="AK144:AL144"/>
    <mergeCell ref="H154:I154"/>
    <mergeCell ref="H155:I155"/>
    <mergeCell ref="AD155:AE155"/>
    <mergeCell ref="H156:I156"/>
    <mergeCell ref="AD156:AE156"/>
    <mergeCell ref="S157:T157"/>
    <mergeCell ref="S159:T159"/>
    <mergeCell ref="S161:T161"/>
    <mergeCell ref="S162:T162"/>
    <mergeCell ref="C136:C137"/>
    <mergeCell ref="F136:F137"/>
    <mergeCell ref="H134:H135"/>
    <mergeCell ref="K134:K135"/>
    <mergeCell ref="M136:M137"/>
    <mergeCell ref="P136:P137"/>
    <mergeCell ref="R127:R128"/>
    <mergeCell ref="R131:R133"/>
    <mergeCell ref="U127:U128"/>
    <mergeCell ref="U131:U133"/>
    <mergeCell ref="W136:W137"/>
    <mergeCell ref="Z136:Z137"/>
    <mergeCell ref="AB134:AB135"/>
    <mergeCell ref="AE134:AE135"/>
    <mergeCell ref="AG136:AG137"/>
    <mergeCell ref="AJ136:AJ137"/>
    <mergeCell ref="AQ61:AQ62"/>
    <mergeCell ref="AQ63:AQ64"/>
    <mergeCell ref="AQ65:AQ66"/>
    <mergeCell ref="AQ67:AQ68"/>
    <mergeCell ref="AQ71:AQ72"/>
    <mergeCell ref="AQ73:AQ74"/>
    <mergeCell ref="AQ75:AQ76"/>
    <mergeCell ref="AQ77:AQ78"/>
    <mergeCell ref="AQ81:AQ82"/>
    <mergeCell ref="AQ83:AQ84"/>
    <mergeCell ref="AQ85:AQ86"/>
    <mergeCell ref="AQ87:AQ88"/>
    <mergeCell ref="AQ91:AQ92"/>
    <mergeCell ref="AQ93:AQ94"/>
    <mergeCell ref="AQ95:AQ96"/>
    <mergeCell ref="AQ97:AQ98"/>
    <mergeCell ref="U61:V62"/>
    <mergeCell ref="W61:X62"/>
    <mergeCell ref="Y61:Z62"/>
    <mergeCell ref="AA61:AB62"/>
    <mergeCell ref="AC61:AD62"/>
    <mergeCell ref="AE61:AF62"/>
    <mergeCell ref="AG61:AH62"/>
    <mergeCell ref="AI61:AJ62"/>
    <mergeCell ref="A61:D62"/>
    <mergeCell ref="E61:H62"/>
    <mergeCell ref="A63:D64"/>
    <mergeCell ref="I63:L64"/>
    <mergeCell ref="U65:V66"/>
    <mergeCell ref="W65:X66"/>
    <mergeCell ref="Y65:Z66"/>
    <mergeCell ref="AA65:AB66"/>
    <mergeCell ref="AC65:AD66"/>
    <mergeCell ref="AE65:AF66"/>
    <mergeCell ref="AG65:AH66"/>
    <mergeCell ref="AI65:AJ66"/>
    <mergeCell ref="U63:V64"/>
    <mergeCell ref="W63:X64"/>
    <mergeCell ref="Y63:Z64"/>
    <mergeCell ref="AA63:AB64"/>
    <mergeCell ref="AC63:AD64"/>
    <mergeCell ref="AE63:AF64"/>
    <mergeCell ref="AG63:AH64"/>
    <mergeCell ref="AI63:AJ64"/>
    <mergeCell ref="A67:D68"/>
    <mergeCell ref="Q67:T68"/>
    <mergeCell ref="U67:V68"/>
    <mergeCell ref="W67:X68"/>
    <mergeCell ref="Y67:Z68"/>
    <mergeCell ref="AA67:AB68"/>
    <mergeCell ref="AC67:AD68"/>
    <mergeCell ref="AE67:AF68"/>
    <mergeCell ref="AG67:AH68"/>
    <mergeCell ref="AI67:AJ68"/>
    <mergeCell ref="A65:D66"/>
    <mergeCell ref="M65:P66"/>
    <mergeCell ref="U71:V72"/>
    <mergeCell ref="W71:X72"/>
    <mergeCell ref="Y71:Z72"/>
    <mergeCell ref="AA71:AB72"/>
    <mergeCell ref="AC71:AD72"/>
    <mergeCell ref="AE71:AF72"/>
    <mergeCell ref="AG71:AH72"/>
    <mergeCell ref="AI71:AJ72"/>
    <mergeCell ref="A71:D72"/>
    <mergeCell ref="E71:H72"/>
    <mergeCell ref="A73:D74"/>
    <mergeCell ref="I73:L74"/>
    <mergeCell ref="U75:V76"/>
    <mergeCell ref="W75:X76"/>
    <mergeCell ref="Y75:Z76"/>
    <mergeCell ref="AA75:AB76"/>
    <mergeCell ref="AC75:AD76"/>
    <mergeCell ref="AE75:AF76"/>
    <mergeCell ref="AG75:AH76"/>
    <mergeCell ref="AI75:AJ76"/>
    <mergeCell ref="U73:V74"/>
    <mergeCell ref="W73:X74"/>
    <mergeCell ref="Y73:Z74"/>
    <mergeCell ref="AA73:AB74"/>
    <mergeCell ref="AC73:AD74"/>
    <mergeCell ref="AE73:AF74"/>
    <mergeCell ref="AG73:AH74"/>
    <mergeCell ref="AI73:AJ74"/>
    <mergeCell ref="A77:D78"/>
    <mergeCell ref="Q77:T78"/>
    <mergeCell ref="U77:V78"/>
    <mergeCell ref="W77:X78"/>
    <mergeCell ref="Y77:Z78"/>
    <mergeCell ref="AA77:AB78"/>
    <mergeCell ref="AC77:AD78"/>
    <mergeCell ref="AE77:AF78"/>
    <mergeCell ref="AG77:AH78"/>
    <mergeCell ref="AI77:AJ78"/>
    <mergeCell ref="A75:D76"/>
    <mergeCell ref="M75:P76"/>
    <mergeCell ref="U81:V82"/>
    <mergeCell ref="W81:X82"/>
    <mergeCell ref="Y81:Z82"/>
    <mergeCell ref="AA81:AB82"/>
    <mergeCell ref="AC81:AD82"/>
    <mergeCell ref="AE81:AF82"/>
    <mergeCell ref="AG81:AH82"/>
    <mergeCell ref="AI81:AJ82"/>
    <mergeCell ref="A81:D82"/>
    <mergeCell ref="E81:H82"/>
    <mergeCell ref="A83:D84"/>
    <mergeCell ref="I83:L84"/>
    <mergeCell ref="U85:V86"/>
    <mergeCell ref="W85:X86"/>
    <mergeCell ref="Y85:Z86"/>
    <mergeCell ref="AA85:AB86"/>
    <mergeCell ref="AC85:AD86"/>
    <mergeCell ref="AE85:AF86"/>
    <mergeCell ref="AG85:AH86"/>
    <mergeCell ref="AI85:AJ86"/>
    <mergeCell ref="U83:V84"/>
    <mergeCell ref="W83:X84"/>
    <mergeCell ref="Y83:Z84"/>
    <mergeCell ref="AA83:AB84"/>
    <mergeCell ref="AC83:AD84"/>
    <mergeCell ref="AE83:AF84"/>
    <mergeCell ref="AG83:AH84"/>
    <mergeCell ref="AI83:AJ84"/>
    <mergeCell ref="A87:D88"/>
    <mergeCell ref="Q87:T88"/>
    <mergeCell ref="U87:V88"/>
    <mergeCell ref="W87:X88"/>
    <mergeCell ref="Y87:Z88"/>
    <mergeCell ref="AA87:AB88"/>
    <mergeCell ref="AC87:AD88"/>
    <mergeCell ref="AE87:AF88"/>
    <mergeCell ref="AG87:AH88"/>
    <mergeCell ref="AI87:AJ88"/>
    <mergeCell ref="A85:D86"/>
    <mergeCell ref="M85:P86"/>
    <mergeCell ref="A91:D92"/>
    <mergeCell ref="E91:H92"/>
    <mergeCell ref="U91:V92"/>
    <mergeCell ref="W91:X92"/>
    <mergeCell ref="Y91:Z92"/>
    <mergeCell ref="AA91:AB92"/>
    <mergeCell ref="AC91:AD92"/>
    <mergeCell ref="AE91:AF92"/>
    <mergeCell ref="AG91:AH92"/>
    <mergeCell ref="AI91:AJ92"/>
    <mergeCell ref="A95:D96"/>
    <mergeCell ref="M95:P96"/>
    <mergeCell ref="U95:V96"/>
    <mergeCell ref="W95:X96"/>
    <mergeCell ref="Y95:Z96"/>
    <mergeCell ref="AA95:AB96"/>
    <mergeCell ref="AC95:AD96"/>
    <mergeCell ref="AE95:AF96"/>
    <mergeCell ref="AG95:AH96"/>
    <mergeCell ref="AI95:AJ96"/>
    <mergeCell ref="A93:D94"/>
    <mergeCell ref="I93:L94"/>
    <mergeCell ref="U93:V94"/>
    <mergeCell ref="W93:X94"/>
    <mergeCell ref="Y93:Z94"/>
    <mergeCell ref="AA93:AB94"/>
    <mergeCell ref="AC93:AD94"/>
    <mergeCell ref="AE93:AF94"/>
    <mergeCell ref="AG93:AH94"/>
    <mergeCell ref="AI93:AJ94"/>
    <mergeCell ref="U97:V98"/>
    <mergeCell ref="W97:X98"/>
    <mergeCell ref="Y97:Z98"/>
    <mergeCell ref="AA97:AB98"/>
    <mergeCell ref="AC97:AD98"/>
    <mergeCell ref="AE97:AF98"/>
    <mergeCell ref="AG97:AH98"/>
    <mergeCell ref="AI97:AJ98"/>
    <mergeCell ref="A97:D98"/>
    <mergeCell ref="Q97:T98"/>
    <mergeCell ref="A145:B153"/>
    <mergeCell ref="Q145:R153"/>
    <mergeCell ref="U145:V153"/>
    <mergeCell ref="AK145:AL153"/>
    <mergeCell ref="F145:G153"/>
    <mergeCell ref="L145:M153"/>
    <mergeCell ref="Z145:AA153"/>
    <mergeCell ref="AF145:AG153"/>
  </mergeCells>
  <printOptions horizontalCentered="1"/>
  <pageMargins left="0.393700787401575" right="0.393700787401575" top="0.590551181102362" bottom="0.393700787401575" header="0.393700787401575" footer="0.31496062992126"/>
  <pageSetup paperSize="9" scale="76" fitToHeight="0" orientation="portrait"/>
  <headerFooter alignWithMargins="0"/>
  <rowBreaks count="2" manualBreakCount="2">
    <brk id="44" max="16383" man="1"/>
    <brk id="101" max="39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要綱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user</cp:lastModifiedBy>
  <dcterms:created xsi:type="dcterms:W3CDTF">2004-10-18T04:10:00Z</dcterms:created>
  <cp:lastPrinted>2024-03-14T04:50:00Z</cp:lastPrinted>
  <dcterms:modified xsi:type="dcterms:W3CDTF">2024-03-18T09:19:55Z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